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F:\KE HOACH 2022\TRA VINH\KET QUA THU THAP\BAN DO KH 2022\SANPHAMPHEDUYETKEHOACHTPTRAVINH_2022\KH2022_TP TRA VINH 14.3.2022\"/>
    </mc:Choice>
  </mc:AlternateContent>
  <xr:revisionPtr revIDLastSave="0" documentId="13_ncr:1_{623A06E4-58D7-493F-9670-0915D1A9E7DB}" xr6:coauthVersionLast="47" xr6:coauthVersionMax="47" xr10:uidLastSave="{00000000-0000-0000-0000-000000000000}"/>
  <bookViews>
    <workbookView xWindow="-108" yWindow="-108" windowWidth="23256" windowHeight="12456" activeTab="6" xr2:uid="{00000000-000D-0000-FFFF-FFFF00000000}"/>
  </bookViews>
  <sheets>
    <sheet name="B-01" sheetId="19" r:id="rId1"/>
    <sheet name="B-02" sheetId="20" r:id="rId2"/>
    <sheet name="B-06" sheetId="24" r:id="rId3"/>
    <sheet name="B-07" sheetId="25" r:id="rId4"/>
    <sheet name="B-08" sheetId="26" r:id="rId5"/>
    <sheet name="B-09" sheetId="27" r:id="rId6"/>
    <sheet name="B-10" sheetId="28" r:id="rId7"/>
    <sheet name="B-13" sheetId="3" r:id="rId8"/>
    <sheet name="Sheet1" sheetId="29" state="hidden" r:id="rId9"/>
    <sheet name="Sheet2" sheetId="30" state="hidden" r:id="rId10"/>
    <sheet name="Sheet3" sheetId="31" state="hidden" r:id="rId11"/>
  </sheets>
  <externalReferences>
    <externalReference r:id="rId12"/>
  </externalReferences>
  <definedNames>
    <definedName name="_xlnm._FilterDatabase" localSheetId="6" hidden="1">'B-10'!$A$6:$CF$167</definedName>
    <definedName name="DVHC">OFFSET([1]data!$C$7,,,COUNTA([1]data!$C$7:$C$7607)+50,1)</definedName>
    <definedName name="Ma">OFFSET(DVHC,,5)</definedName>
    <definedName name="Nam">OFFSET(DVHC,,4)</definedName>
    <definedName name="_xlnm.Print_Area" localSheetId="0">'B-01'!$A$1:$N$61</definedName>
    <definedName name="_xlnm.Print_Area" localSheetId="2">'B-06'!$A$1:$O$76</definedName>
    <definedName name="_xlnm.Print_Area" localSheetId="3">'B-07'!$A$1:$N$34</definedName>
    <definedName name="_xlnm.Print_Area" localSheetId="6">'B-10'!$A$1:$BW$167</definedName>
    <definedName name="_xlnm.Print_Area" localSheetId="7">'B-13'!$A$1:$BF$64</definedName>
    <definedName name="_xlnm.Print_Titles" localSheetId="0">'B-01'!$A:$C</definedName>
    <definedName name="_xlnm.Print_Titles" localSheetId="1">'B-02'!$4:$7</definedName>
    <definedName name="_xlnm.Print_Titles" localSheetId="2">'B-06'!$4:$6</definedName>
    <definedName name="_xlnm.Print_Titles" localSheetId="3">'B-07'!$4:$6</definedName>
    <definedName name="_xlnm.Print_Titles" localSheetId="4">'B-08'!$4:$6</definedName>
    <definedName name="_xlnm.Print_Titles" localSheetId="6">'B-10'!$3:$6</definedName>
    <definedName name="_xlnm.Print_Titles" localSheetId="7">'B-13'!$A:$C</definedName>
    <definedName name="_xlnm.Print_Titles">#N/A</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57" i="28" l="1"/>
  <c r="F57" i="28"/>
  <c r="D44" i="28"/>
  <c r="F44" i="28"/>
  <c r="N7" i="28" l="1"/>
  <c r="H52" i="28" l="1"/>
  <c r="I52" i="28"/>
  <c r="J52" i="28"/>
  <c r="K52" i="28"/>
  <c r="L52" i="28"/>
  <c r="M52" i="28"/>
  <c r="O52" i="28"/>
  <c r="P52" i="28"/>
  <c r="Q52" i="28"/>
  <c r="R52" i="28"/>
  <c r="S52" i="28"/>
  <c r="T52" i="28"/>
  <c r="U52" i="28"/>
  <c r="V52" i="28"/>
  <c r="W52" i="28"/>
  <c r="X52" i="28"/>
  <c r="Y52" i="28"/>
  <c r="Z52" i="28"/>
  <c r="Z51" i="28" s="1"/>
  <c r="AA52" i="28"/>
  <c r="AA51" i="28" s="1"/>
  <c r="AB52" i="28"/>
  <c r="AB51" i="28" s="1"/>
  <c r="AC52" i="28"/>
  <c r="AC51" i="28" s="1"/>
  <c r="AD52" i="28"/>
  <c r="AD51" i="28" s="1"/>
  <c r="AE52" i="28"/>
  <c r="AE51" i="28" s="1"/>
  <c r="G52" i="28"/>
  <c r="H59" i="28"/>
  <c r="I59" i="28"/>
  <c r="J59" i="28"/>
  <c r="K59" i="28"/>
  <c r="L59" i="28"/>
  <c r="M59" i="28"/>
  <c r="O59" i="28"/>
  <c r="P59" i="28"/>
  <c r="Q59" i="28"/>
  <c r="R59" i="28"/>
  <c r="R51" i="28" s="1"/>
  <c r="S59" i="28"/>
  <c r="T59" i="28"/>
  <c r="U59" i="28"/>
  <c r="V59" i="28"/>
  <c r="V51" i="28" s="1"/>
  <c r="W59" i="28"/>
  <c r="X59" i="28"/>
  <c r="Y59" i="28"/>
  <c r="G59" i="28"/>
  <c r="F61" i="28"/>
  <c r="D61" i="28" s="1"/>
  <c r="F60" i="28"/>
  <c r="D60" i="28" s="1"/>
  <c r="F54" i="28"/>
  <c r="D54" i="28" s="1"/>
  <c r="F55" i="28"/>
  <c r="D55" i="28" s="1"/>
  <c r="F56" i="28"/>
  <c r="D56" i="28" s="1"/>
  <c r="F58" i="28"/>
  <c r="D58" i="28" s="1"/>
  <c r="F53" i="28"/>
  <c r="D53" i="28" s="1"/>
  <c r="F49" i="28"/>
  <c r="D49" i="28" s="1"/>
  <c r="F50" i="28"/>
  <c r="D50" i="28" s="1"/>
  <c r="F48" i="28"/>
  <c r="D48" i="28" s="1"/>
  <c r="H47" i="28"/>
  <c r="I47" i="28"/>
  <c r="J47" i="28"/>
  <c r="K47" i="28"/>
  <c r="L47" i="28"/>
  <c r="M47" i="28"/>
  <c r="O47" i="28"/>
  <c r="P47" i="28"/>
  <c r="Q47" i="28"/>
  <c r="R47" i="28"/>
  <c r="S47" i="28"/>
  <c r="T47" i="28"/>
  <c r="U47" i="28"/>
  <c r="V47" i="28"/>
  <c r="W47" i="28"/>
  <c r="X47" i="28"/>
  <c r="Y47" i="28"/>
  <c r="Z47" i="28"/>
  <c r="AA47" i="28"/>
  <c r="AB47" i="28"/>
  <c r="AC47" i="28"/>
  <c r="AD47" i="28"/>
  <c r="AE47" i="28"/>
  <c r="G47" i="28"/>
  <c r="W51" i="28" l="1"/>
  <c r="O51" i="28"/>
  <c r="M51" i="28"/>
  <c r="G51" i="28"/>
  <c r="I51" i="28"/>
  <c r="S51" i="28"/>
  <c r="J51" i="28"/>
  <c r="X51" i="28"/>
  <c r="T51" i="28"/>
  <c r="P51" i="28"/>
  <c r="K51" i="28"/>
  <c r="F47" i="28"/>
  <c r="D47" i="28" s="1"/>
  <c r="F59" i="28"/>
  <c r="D59" i="28" s="1"/>
  <c r="Y51" i="28"/>
  <c r="U51" i="28"/>
  <c r="Q51" i="28"/>
  <c r="L51" i="28"/>
  <c r="H51" i="28"/>
  <c r="F52" i="28"/>
  <c r="D52" i="28" s="1"/>
  <c r="J77" i="28"/>
  <c r="J76" i="28"/>
  <c r="F51" i="28" l="1"/>
  <c r="D51" i="28" s="1"/>
  <c r="F163" i="28"/>
  <c r="F161" i="28"/>
  <c r="D161" i="28" s="1"/>
  <c r="F160" i="28"/>
  <c r="D160" i="28" s="1"/>
  <c r="F159" i="28"/>
  <c r="D159" i="28" s="1"/>
  <c r="F158" i="28"/>
  <c r="D158" i="28" s="1"/>
  <c r="F157" i="28"/>
  <c r="D157" i="28" s="1"/>
  <c r="F156" i="28"/>
  <c r="D156" i="28" s="1"/>
  <c r="F155" i="28"/>
  <c r="D155" i="28" s="1"/>
  <c r="F154" i="28"/>
  <c r="D154" i="28" s="1"/>
  <c r="F153" i="28"/>
  <c r="D153" i="28" s="1"/>
  <c r="F151" i="28"/>
  <c r="F150" i="28"/>
  <c r="F149" i="28"/>
  <c r="F148" i="28"/>
  <c r="F147" i="28"/>
  <c r="F146" i="28"/>
  <c r="F145" i="28"/>
  <c r="F144" i="28"/>
  <c r="F143" i="28"/>
  <c r="F142" i="28"/>
  <c r="F141" i="28"/>
  <c r="F140" i="28"/>
  <c r="F139" i="28"/>
  <c r="F136" i="28"/>
  <c r="F135" i="28"/>
  <c r="AE109" i="28"/>
  <c r="F109" i="28"/>
  <c r="E109" i="28"/>
  <c r="D109" i="28"/>
  <c r="F108" i="28"/>
  <c r="F107" i="28"/>
  <c r="F106" i="28"/>
  <c r="F105" i="28"/>
  <c r="F104" i="28"/>
  <c r="F102" i="28"/>
  <c r="F101" i="28"/>
  <c r="F100" i="28"/>
  <c r="F99" i="28"/>
  <c r="F98" i="28"/>
  <c r="F95" i="28"/>
  <c r="F94" i="28"/>
  <c r="AY94" i="28" s="1"/>
  <c r="F93" i="28"/>
  <c r="AY93" i="28" s="1"/>
  <c r="F90" i="28"/>
  <c r="AY90" i="28" s="1"/>
  <c r="F89" i="28"/>
  <c r="F88" i="28"/>
  <c r="AY88" i="28" s="1"/>
  <c r="F87" i="28"/>
  <c r="E87" i="28" s="1"/>
  <c r="F85" i="28"/>
  <c r="AY85" i="28" s="1"/>
  <c r="F83" i="28"/>
  <c r="J82" i="28"/>
  <c r="F82" i="28" s="1"/>
  <c r="F81" i="28"/>
  <c r="AY81" i="28" s="1"/>
  <c r="F80" i="28"/>
  <c r="F79" i="28"/>
  <c r="F78" i="28"/>
  <c r="F77" i="28"/>
  <c r="F76" i="28"/>
  <c r="F75" i="28"/>
  <c r="AY75" i="28" s="1"/>
  <c r="F73" i="28"/>
  <c r="AY73" i="28" s="1"/>
  <c r="F71" i="28"/>
  <c r="AY71" i="28" s="1"/>
  <c r="F70" i="28"/>
  <c r="AY69" i="28"/>
  <c r="F68" i="28"/>
  <c r="F67" i="28"/>
  <c r="AY67" i="28" s="1"/>
  <c r="F66" i="28"/>
  <c r="AY66" i="28" s="1"/>
  <c r="F64" i="28"/>
  <c r="AY64" i="28" s="1"/>
  <c r="F46" i="28"/>
  <c r="AY46" i="28" s="1"/>
  <c r="AY41" i="28"/>
  <c r="AY40" i="28"/>
  <c r="F39" i="28"/>
  <c r="AY39" i="28" s="1"/>
  <c r="F38" i="28"/>
  <c r="AY38" i="28" s="1"/>
  <c r="F37" i="28"/>
  <c r="AY37" i="28" s="1"/>
  <c r="AX36" i="28"/>
  <c r="F36" i="28"/>
  <c r="AY36" i="28" s="1"/>
  <c r="F35" i="28"/>
  <c r="AY35" i="28" s="1"/>
  <c r="F34" i="28"/>
  <c r="AY34" i="28" s="1"/>
  <c r="F33" i="28"/>
  <c r="F32" i="28"/>
  <c r="D32" i="28" s="1"/>
  <c r="F31" i="28"/>
  <c r="AY31" i="28" s="1"/>
  <c r="F30" i="28"/>
  <c r="AY30" i="28" s="1"/>
  <c r="F29" i="28"/>
  <c r="AY29" i="28" s="1"/>
  <c r="F28" i="28"/>
  <c r="AY28" i="28" s="1"/>
  <c r="F27" i="28"/>
  <c r="AY27" i="28" s="1"/>
  <c r="F26" i="28"/>
  <c r="AY26" i="28" s="1"/>
  <c r="F25" i="28"/>
  <c r="F24" i="28"/>
  <c r="AE23" i="28"/>
  <c r="AE7" i="28" s="1"/>
  <c r="AD23" i="28"/>
  <c r="AD7" i="28" s="1"/>
  <c r="AC23" i="28"/>
  <c r="AC7" i="28" s="1"/>
  <c r="AB23" i="28"/>
  <c r="AB7" i="28" s="1"/>
  <c r="AA23" i="28"/>
  <c r="AA7" i="28" s="1"/>
  <c r="Z23" i="28"/>
  <c r="Z7" i="28" s="1"/>
  <c r="Y23" i="28"/>
  <c r="Y7" i="28" s="1"/>
  <c r="X23" i="28"/>
  <c r="X7" i="28" s="1"/>
  <c r="W23" i="28"/>
  <c r="W7" i="28" s="1"/>
  <c r="V23" i="28"/>
  <c r="V7" i="28" s="1"/>
  <c r="U23" i="28"/>
  <c r="U7" i="28" s="1"/>
  <c r="T23" i="28"/>
  <c r="T7" i="28" s="1"/>
  <c r="S23" i="28"/>
  <c r="S7" i="28" s="1"/>
  <c r="R23" i="28"/>
  <c r="R7" i="28" s="1"/>
  <c r="Q23" i="28"/>
  <c r="Q7" i="28" s="1"/>
  <c r="P23" i="28"/>
  <c r="P7" i="28" s="1"/>
  <c r="O23" i="28"/>
  <c r="O7" i="28" s="1"/>
  <c r="M23" i="28"/>
  <c r="M7" i="28" s="1"/>
  <c r="L23" i="28"/>
  <c r="L7" i="28" s="1"/>
  <c r="K23" i="28"/>
  <c r="K7" i="28" s="1"/>
  <c r="J23" i="28"/>
  <c r="J7" i="28" s="1"/>
  <c r="I23" i="28"/>
  <c r="I7" i="28" s="1"/>
  <c r="H23" i="28"/>
  <c r="H7" i="28" s="1"/>
  <c r="G23" i="28"/>
  <c r="G7" i="28" s="1"/>
  <c r="D23" i="28"/>
  <c r="F21" i="28"/>
  <c r="AY21" i="28" s="1"/>
  <c r="AY13" i="28"/>
  <c r="F12" i="28"/>
  <c r="AY12" i="28" s="1"/>
  <c r="F10" i="28"/>
  <c r="AY10" i="28" s="1"/>
  <c r="E7" i="28" l="1"/>
  <c r="AY33" i="28"/>
  <c r="D33" i="28"/>
  <c r="D7" i="28" s="1"/>
  <c r="AY32" i="28"/>
  <c r="F23" i="28"/>
  <c r="F7" i="28" s="1"/>
  <c r="AY87" i="28"/>
  <c r="E90" i="28"/>
  <c r="K33" i="20"/>
  <c r="K23" i="20"/>
  <c r="K20" i="20"/>
  <c r="K10" i="20"/>
  <c r="AY23" i="28" l="1"/>
  <c r="L1" i="24"/>
  <c r="G1" i="24"/>
  <c r="O1" i="24"/>
  <c r="I1" i="24"/>
  <c r="N1" i="24" l="1"/>
  <c r="M1" i="24"/>
  <c r="J1" i="24"/>
  <c r="K1" i="24"/>
  <c r="H1" i="24" l="1"/>
  <c r="Q76" i="3" l="1"/>
  <c r="D42" i="25" l="1"/>
  <c r="K57" i="20" l="1"/>
  <c r="K22" i="20"/>
  <c r="K55" i="20"/>
  <c r="K51" i="20"/>
  <c r="K28" i="20"/>
  <c r="K24" i="20"/>
  <c r="K36" i="20"/>
  <c r="K31" i="20"/>
  <c r="K38" i="20"/>
  <c r="K60" i="20"/>
  <c r="K9" i="20"/>
  <c r="K46" i="20"/>
  <c r="K21" i="20"/>
  <c r="K15" i="20"/>
  <c r="K17" i="20"/>
  <c r="K13" i="20"/>
  <c r="K42" i="20"/>
  <c r="K11" i="20"/>
  <c r="K45" i="20"/>
  <c r="K58" i="20"/>
  <c r="K50" i="20"/>
  <c r="K48" i="20"/>
  <c r="K29" i="20"/>
  <c r="K52" i="20"/>
  <c r="K34" i="20"/>
  <c r="K54" i="20"/>
  <c r="K41" i="20"/>
  <c r="K12" i="20"/>
  <c r="K27" i="20"/>
  <c r="K40" i="20"/>
  <c r="K26" i="20"/>
  <c r="K43" i="20"/>
  <c r="K49" i="20"/>
  <c r="K53" i="20"/>
  <c r="K19" i="20"/>
  <c r="K14" i="20"/>
  <c r="K59" i="20"/>
  <c r="K47" i="20"/>
  <c r="K44" i="20"/>
  <c r="K16" i="20"/>
  <c r="K39" i="20"/>
  <c r="K30" i="20"/>
  <c r="K62" i="20"/>
  <c r="K56" i="20"/>
  <c r="K25" i="20"/>
  <c r="K61" i="20"/>
  <c r="K32" i="20"/>
  <c r="K37" i="20"/>
  <c r="K35" i="20"/>
  <c r="K1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Nga Mai</author>
    <author>TRONG TUYEN</author>
  </authors>
  <commentList>
    <comment ref="B13" authorId="0" shapeId="0" xr:uid="{00000000-0006-0000-0600-000001000000}">
      <text>
        <r>
          <rPr>
            <b/>
            <sz val="9"/>
            <color indexed="81"/>
            <rFont val="Tahoma"/>
            <family val="2"/>
          </rPr>
          <t>Nga Mai:</t>
        </r>
        <r>
          <rPr>
            <sz val="9"/>
            <color indexed="81"/>
            <rFont val="Tahoma"/>
            <family val="2"/>
          </rPr>
          <t xml:space="preserve">
công an theo qh ko có thu hồi đất NTS</t>
        </r>
      </text>
    </comment>
    <comment ref="AH73" authorId="1" shapeId="0" xr:uid="{00000000-0006-0000-0600-000002000000}">
      <text>
        <r>
          <rPr>
            <b/>
            <sz val="9"/>
            <color indexed="81"/>
            <rFont val="Tahoma"/>
            <family val="2"/>
          </rPr>
          <t>TRONG TUYEN:</t>
        </r>
        <r>
          <rPr>
            <sz val="9"/>
            <color indexed="81"/>
            <rFont val="Tahoma"/>
            <family val="2"/>
          </rPr>
          <t xml:space="preserve">
không thấy trên bđ
</t>
        </r>
      </text>
    </comment>
    <comment ref="AH150" authorId="1" shapeId="0" xr:uid="{00000000-0006-0000-0600-000003000000}">
      <text>
        <r>
          <rPr>
            <b/>
            <sz val="9"/>
            <color indexed="81"/>
            <rFont val="Tahoma"/>
            <family val="2"/>
          </rPr>
          <t>TRONG TUYEN:</t>
        </r>
        <r>
          <rPr>
            <sz val="9"/>
            <color indexed="81"/>
            <rFont val="Tahoma"/>
            <family val="2"/>
          </rPr>
          <t xml:space="preserve">
không thấy trên bđ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TRONG TUYEN</author>
  </authors>
  <commentList>
    <comment ref="G21" authorId="0" shapeId="0" xr:uid="{00000000-0006-0000-0A00-000001000000}">
      <text>
        <r>
          <rPr>
            <b/>
            <sz val="9"/>
            <color indexed="81"/>
            <rFont val="Tahoma"/>
            <family val="2"/>
          </rPr>
          <t>TRONG TUYEN:</t>
        </r>
        <r>
          <rPr>
            <sz val="9"/>
            <color indexed="81"/>
            <rFont val="Tahoma"/>
            <family val="2"/>
          </rPr>
          <t xml:space="preserve">
không thấy trên bđ</t>
        </r>
      </text>
    </comment>
  </commentList>
</comments>
</file>

<file path=xl/sharedStrings.xml><?xml version="1.0" encoding="utf-8"?>
<sst xmlns="http://schemas.openxmlformats.org/spreadsheetml/2006/main" count="2538" uniqueCount="710">
  <si>
    <t>STT</t>
  </si>
  <si>
    <t>Chỉ tiêu sử dụng đất</t>
  </si>
  <si>
    <t>Mã</t>
  </si>
  <si>
    <t>Cộng giảm</t>
  </si>
  <si>
    <t>Biến động tăng (+), giảm (-)</t>
  </si>
  <si>
    <t>NNP</t>
  </si>
  <si>
    <t>LUA</t>
  </si>
  <si>
    <t>LUC</t>
  </si>
  <si>
    <t>HNK</t>
  </si>
  <si>
    <t>CLN</t>
  </si>
  <si>
    <t>RPH</t>
  </si>
  <si>
    <t>RDD</t>
  </si>
  <si>
    <t>RSX</t>
  </si>
  <si>
    <t>NTS</t>
  </si>
  <si>
    <t>LMU</t>
  </si>
  <si>
    <t>NKH</t>
  </si>
  <si>
    <t>PNN</t>
  </si>
  <si>
    <t>CQP</t>
  </si>
  <si>
    <t>CAN</t>
  </si>
  <si>
    <t>SKK</t>
  </si>
  <si>
    <t>SKN</t>
  </si>
  <si>
    <t>TMD</t>
  </si>
  <si>
    <t>SKC</t>
  </si>
  <si>
    <t>SKS</t>
  </si>
  <si>
    <t>DHT</t>
  </si>
  <si>
    <t>DVH</t>
  </si>
  <si>
    <t>DYT</t>
  </si>
  <si>
    <t>DGD</t>
  </si>
  <si>
    <t>DTT</t>
  </si>
  <si>
    <t>DKH</t>
  </si>
  <si>
    <t>DXH</t>
  </si>
  <si>
    <t>DGT</t>
  </si>
  <si>
    <t>DTL</t>
  </si>
  <si>
    <t>DNL</t>
  </si>
  <si>
    <t>DBV</t>
  </si>
  <si>
    <t>DCH</t>
  </si>
  <si>
    <t>DDT</t>
  </si>
  <si>
    <t>DDL</t>
  </si>
  <si>
    <t>DRA</t>
  </si>
  <si>
    <t>ONT</t>
  </si>
  <si>
    <t>ODT</t>
  </si>
  <si>
    <t>TSC</t>
  </si>
  <si>
    <t>DTS</t>
  </si>
  <si>
    <t>DNG</t>
  </si>
  <si>
    <t>TON</t>
  </si>
  <si>
    <t>NTD</t>
  </si>
  <si>
    <t>SKX</t>
  </si>
  <si>
    <t>DSH</t>
  </si>
  <si>
    <t>DKV</t>
  </si>
  <si>
    <t>TIN</t>
  </si>
  <si>
    <t>SON</t>
  </si>
  <si>
    <t>MNC</t>
  </si>
  <si>
    <t>PNK</t>
  </si>
  <si>
    <t>CSD</t>
  </si>
  <si>
    <t>Đất nông nghiệp</t>
  </si>
  <si>
    <t>1.1</t>
  </si>
  <si>
    <t>Đất trồng lúa</t>
  </si>
  <si>
    <t xml:space="preserve"> Trong đó: Đất chuyên lúa nước</t>
  </si>
  <si>
    <t>1.2</t>
  </si>
  <si>
    <t>Đất trồng cây hàng năm khác</t>
  </si>
  <si>
    <t>1.3</t>
  </si>
  <si>
    <t>Đất trồng cây lâu năm</t>
  </si>
  <si>
    <t>1.4</t>
  </si>
  <si>
    <t>Đất rừng phòng hộ</t>
  </si>
  <si>
    <t>1.5</t>
  </si>
  <si>
    <t>Đất rừng đặc dụng</t>
  </si>
  <si>
    <t>1.6</t>
  </si>
  <si>
    <t>Đất rừng sản xuất</t>
  </si>
  <si>
    <t>1.7</t>
  </si>
  <si>
    <t>Đất nuôi trồng thủy sản</t>
  </si>
  <si>
    <t>1.8</t>
  </si>
  <si>
    <t>Đất làm muối</t>
  </si>
  <si>
    <t>1.9</t>
  </si>
  <si>
    <t>Đất nông nghiệp khác</t>
  </si>
  <si>
    <t>Đất phi nông nghiệp</t>
  </si>
  <si>
    <t>2.1</t>
  </si>
  <si>
    <t>Đất quốc phòng</t>
  </si>
  <si>
    <t>2.2</t>
  </si>
  <si>
    <t>Đất an ninh</t>
  </si>
  <si>
    <t>2.3</t>
  </si>
  <si>
    <t>Đất khu công nghiệp</t>
  </si>
  <si>
    <t>2.4</t>
  </si>
  <si>
    <t>2.5</t>
  </si>
  <si>
    <t>Đất cụm công nghiệp</t>
  </si>
  <si>
    <t>2.6</t>
  </si>
  <si>
    <t>Đất thương mại, dịch vụ</t>
  </si>
  <si>
    <t>2.7</t>
  </si>
  <si>
    <t>Đất cơ sở sản xuất phi nông nghiệp</t>
  </si>
  <si>
    <t>2.8</t>
  </si>
  <si>
    <t>Đất sử dụng cho hoạt động khoáng sản</t>
  </si>
  <si>
    <t>2.9</t>
  </si>
  <si>
    <t>Đất giao thông</t>
  </si>
  <si>
    <t>Đất thủy lợi</t>
  </si>
  <si>
    <t>Đất công trình năng lượng</t>
  </si>
  <si>
    <t>2.10</t>
  </si>
  <si>
    <t>Đất có di tích lịch sử - văn hóa</t>
  </si>
  <si>
    <t>2.11</t>
  </si>
  <si>
    <t>Đất danh lam thắng cảnh</t>
  </si>
  <si>
    <t>2.12</t>
  </si>
  <si>
    <t>Đất bãi thải, xử lý chất thải</t>
  </si>
  <si>
    <t>2.13</t>
  </si>
  <si>
    <t>Đất ở tại nông thôn</t>
  </si>
  <si>
    <t>2.14</t>
  </si>
  <si>
    <t>Đất ở tại đô thị</t>
  </si>
  <si>
    <t>2.15</t>
  </si>
  <si>
    <t>Đất xây dựng trụ sở cơ quan</t>
  </si>
  <si>
    <t>2.16</t>
  </si>
  <si>
    <t>Đất xây dựng trụ sở của tổ chức sự nghiệp</t>
  </si>
  <si>
    <t>2.17</t>
  </si>
  <si>
    <t>Đất xây dựng cơ sở ngoại giao</t>
  </si>
  <si>
    <t>2.18</t>
  </si>
  <si>
    <t>Đất cơ sở tôn giáo</t>
  </si>
  <si>
    <t>2.19</t>
  </si>
  <si>
    <t>2.20</t>
  </si>
  <si>
    <t>Đất sản xuất vật liệu xây dựng, làm đồ gốm</t>
  </si>
  <si>
    <t>2.21</t>
  </si>
  <si>
    <t>Đất sinh hoạt cộng đồng</t>
  </si>
  <si>
    <t>Đất khu vui chơi, giải trí công cộng</t>
  </si>
  <si>
    <t>Đất sông, ngòi, kênh, rạch, suối</t>
  </si>
  <si>
    <t>Đất có mặt nước chuyên dùng</t>
  </si>
  <si>
    <t>Đất phi nông nghiệp khác</t>
  </si>
  <si>
    <t>Đất chưa sử dụng</t>
  </si>
  <si>
    <t>Cộng tăng</t>
  </si>
  <si>
    <t>TỔNG DTTN</t>
  </si>
  <si>
    <t>Biểu 13/CH</t>
  </si>
  <si>
    <t>Biểu 01/CH</t>
  </si>
  <si>
    <t>Tổng diện tích (ha)</t>
  </si>
  <si>
    <t>Cơ cấu
(%)</t>
  </si>
  <si>
    <t>Phân theo đơn vị hành chính (ha)</t>
  </si>
  <si>
    <t>(e)</t>
  </si>
  <si>
    <t>(1)</t>
  </si>
  <si>
    <t>(2)</t>
  </si>
  <si>
    <t>(3)</t>
  </si>
  <si>
    <t>(4)</t>
  </si>
  <si>
    <t>(5)</t>
  </si>
  <si>
    <t>(6)</t>
  </si>
  <si>
    <t>(7)</t>
  </si>
  <si>
    <t>(8)</t>
  </si>
  <si>
    <t>(9)</t>
  </si>
  <si>
    <t>(10)</t>
  </si>
  <si>
    <t>(11)</t>
  </si>
  <si>
    <t>(12)</t>
  </si>
  <si>
    <t>(13)</t>
  </si>
  <si>
    <t>TỔNG DTTN (1+2+3)</t>
  </si>
  <si>
    <t>Đất phát triển hạ tầng cấp quốc gia, cấp tỉnh, cấp huyện, cấp xã</t>
  </si>
  <si>
    <t>KCN</t>
  </si>
  <si>
    <t>KKT</t>
  </si>
  <si>
    <t>KDT</t>
  </si>
  <si>
    <t>(14)</t>
  </si>
  <si>
    <t>Biểu 02/CH</t>
  </si>
  <si>
    <t>Chỉ tiêu</t>
  </si>
  <si>
    <t>Diện tích (ha)</t>
  </si>
  <si>
    <t>So sánh</t>
  </si>
  <si>
    <t>Tăng (+), Giảm (-)</t>
  </si>
  <si>
    <t>Tỷ lệ (%)</t>
  </si>
  <si>
    <t>(7)=(5/4)*100%</t>
  </si>
  <si>
    <t>II</t>
  </si>
  <si>
    <t>KDV</t>
  </si>
  <si>
    <t>KDL</t>
  </si>
  <si>
    <t>KON</t>
  </si>
  <si>
    <t>Đất nông nghiệp chuyển sang đất phi nông nghiệp</t>
  </si>
  <si>
    <t>NNP/PNN</t>
  </si>
  <si>
    <t>LUA/PNN</t>
  </si>
  <si>
    <t>Trong đó: Đất chuyên trồng lúa nước</t>
  </si>
  <si>
    <t>LUC/PNN</t>
  </si>
  <si>
    <t>HNK/PNN</t>
  </si>
  <si>
    <t>CLN/PNN</t>
  </si>
  <si>
    <t>RPH/PNN</t>
  </si>
  <si>
    <t>RDD/PNN</t>
  </si>
  <si>
    <t>RSX/PNN</t>
  </si>
  <si>
    <t>NTS/PNN</t>
  </si>
  <si>
    <t>LMU/PNN</t>
  </si>
  <si>
    <t>NKH/PNN</t>
  </si>
  <si>
    <t>Chuyển đổi cơ cấu sử dụng đất trong nội bộ đất nông nghiệp</t>
  </si>
  <si>
    <t>Trong đó:</t>
  </si>
  <si>
    <t>Đất trồng lúa chuyển sang đất trồng cây lâu năm</t>
  </si>
  <si>
    <t>LUA/CLN</t>
  </si>
  <si>
    <t>Đất trồng lúa chuyển sang đất trồng rừng</t>
  </si>
  <si>
    <t>LUA/LNP</t>
  </si>
  <si>
    <t>Đất trồng lúa chuyển sang đất nuôi trồng thủy sản</t>
  </si>
  <si>
    <t>LUA/NTS</t>
  </si>
  <si>
    <t>Đất trồng lúa chuyển sang đất làm muối</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</si>
  <si>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</si>
  <si>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</si>
  <si>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</si>
  <si>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</si>
  <si>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</si>
  <si>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Đất rừng đặc dụng chuyển sang đất nông nghiệp không phải là rừng</t>
  </si>
  <si>
    <t>Đất rừng sản xuất chuyển sang đất nông nghiệp không phải là rừng</t>
  </si>
  <si>
    <t>Đất phi nông nghiệp không phải là đất ở chuyển sang đất ở</t>
  </si>
  <si>
    <t>PKO/OCT</t>
  </si>
  <si>
    <t>Ghi chú: - (a) gồm đất sản xuất nông nghiệp, đất nuôi trồng thủy sản, đất làm muối và đất nông nghiệp khác</t>
  </si>
  <si>
    <t xml:space="preserve">                - PKO là đấ phi nông nghiệp không phải là đất ở</t>
  </si>
  <si>
    <r>
      <t>RPH/NKR</t>
    </r>
    <r>
      <rPr>
        <vertAlign val="superscript"/>
        <sz val="10"/>
        <rFont val="Times New Roman"/>
        <family val="1"/>
      </rPr>
      <t>(a)</t>
    </r>
  </si>
  <si>
    <r>
      <t>RDD/NKR</t>
    </r>
    <r>
      <rPr>
        <vertAlign val="superscript"/>
        <sz val="10"/>
        <rFont val="Times New Roman"/>
        <family val="1"/>
      </rPr>
      <t>(a)</t>
    </r>
  </si>
  <si>
    <r>
      <t>RSX/NKR</t>
    </r>
    <r>
      <rPr>
        <vertAlign val="superscript"/>
        <sz val="10"/>
        <rFont val="Times New Roman"/>
        <family val="1"/>
      </rPr>
      <t>(a)</t>
    </r>
  </si>
  <si>
    <t>Biểu 06/CH</t>
  </si>
  <si>
    <t>Biểu 07/CH</t>
  </si>
  <si>
    <t>Biểu 08/CH</t>
  </si>
  <si>
    <t>Biểu 09/CH</t>
  </si>
  <si>
    <t>-</t>
  </si>
  <si>
    <t>Đất chợ</t>
  </si>
  <si>
    <t>KẾ HOẠCH SỬ DỤNG ĐẤT NĂM 2022</t>
  </si>
  <si>
    <t>HIỆN TRẠNG SỬ DỤNG ĐẤT NĂM 2021</t>
  </si>
  <si>
    <t>KẾ HOẠCH CHUYỂN MỤC ĐÍCH SỬ DỤNG ĐẤT NĂM 2022</t>
  </si>
  <si>
    <t>KẾ HOẠCH THU HỒI ĐẤT NĂM 2022</t>
  </si>
  <si>
    <t>KẾ HOẠCH ĐƯA ĐẤT CHƯA SỬ DỤNG VÀO SỬ DỤNG NĂM 2022</t>
  </si>
  <si>
    <t>Diện tích cuối kỳ năm 2022</t>
  </si>
  <si>
    <t>Diện tích đầu kỳ năm 2021</t>
  </si>
  <si>
    <t>Chu chuyển đất đai đến năm 2022</t>
  </si>
  <si>
    <t xml:space="preserve"> Trong đó: Đất có rừng sản xuất là rừng tự nhiên</t>
  </si>
  <si>
    <t>Đất xây dựng cơ sở văn hóa</t>
  </si>
  <si>
    <t>Đất xây dựng cơ sở y tế</t>
  </si>
  <si>
    <t>Đất xây dựng cơ sở giáo dục và đào tạo</t>
  </si>
  <si>
    <t>Đất xây dựng cơ sở thể dục thể thao</t>
  </si>
  <si>
    <t>Đất công trình bưu chính viễn thông</t>
  </si>
  <si>
    <t>Đất xây dựng kho dự trữ quốc gia</t>
  </si>
  <si>
    <t>Đất làm nghĩa trang, nhà tang lễ, nhà hỏa táng</t>
  </si>
  <si>
    <t>Đất xây dựng cơ sở khoa học công nghệ</t>
  </si>
  <si>
    <t>Đất xây dựng cơ sở dịch vụ xã hội</t>
  </si>
  <si>
    <t>Đất tín ngưỡng</t>
  </si>
  <si>
    <t>Đất khu công nghệ cao</t>
  </si>
  <si>
    <t>Đất khu kinh tế</t>
  </si>
  <si>
    <t xml:space="preserve">Đất đô thị </t>
  </si>
  <si>
    <t>Khu sản xuất nông nghiệp (khu vực chuyên trồng lúa nước, khu vực chuyên trồng cây công nghiệp lâu năm)</t>
  </si>
  <si>
    <t>KNN</t>
  </si>
  <si>
    <t xml:space="preserve">Khu lâm nghiệp (khu vực rừng phòng hộ, rừng đặc dụng, rừng sản xuất) </t>
  </si>
  <si>
    <t>KLN</t>
  </si>
  <si>
    <t xml:space="preserve">Khu du lịch </t>
  </si>
  <si>
    <t xml:space="preserve">Khu bảo tồn thiên nhiên và đa dạng sinh học </t>
  </si>
  <si>
    <t>KBT</t>
  </si>
  <si>
    <t xml:space="preserve">Khu phát triển công nghiệp (khu công nghiệp, cụm công nghiệp) </t>
  </si>
  <si>
    <t>KPC</t>
  </si>
  <si>
    <t xml:space="preserve">Khu đô thị (trong đó có khu đô thị mới) </t>
  </si>
  <si>
    <t>DTC</t>
  </si>
  <si>
    <t xml:space="preserve">Khu thương mại - dịch vụ </t>
  </si>
  <si>
    <t>KTM</t>
  </si>
  <si>
    <t xml:space="preserve">Khu đô thị - thương mại - dịch vụ </t>
  </si>
  <si>
    <t xml:space="preserve">Khu dân cư nông thôn </t>
  </si>
  <si>
    <t>DNT</t>
  </si>
  <si>
    <t>RSN</t>
  </si>
  <si>
    <t>DKG</t>
  </si>
  <si>
    <t>Phường 1</t>
  </si>
  <si>
    <t>Phường 2</t>
  </si>
  <si>
    <t>Phường 3</t>
  </si>
  <si>
    <t>Phường 4</t>
  </si>
  <si>
    <t>Phường 5</t>
  </si>
  <si>
    <t>Phường 6</t>
  </si>
  <si>
    <t>Phường 7</t>
  </si>
  <si>
    <t>Phường 8</t>
  </si>
  <si>
    <t>Phường 9</t>
  </si>
  <si>
    <t>Xã Long Đức</t>
  </si>
  <si>
    <t>(4)=(5+6+..+14)</t>
  </si>
  <si>
    <t>Tổng diện tích tự nhiên</t>
  </si>
  <si>
    <t xml:space="preserve">Đất trồng cây lâu năm </t>
  </si>
  <si>
    <t xml:space="preserve">Đất rừng sản xuất </t>
  </si>
  <si>
    <t>Trong đó: Đất có rừng sản xất là rừng tự nhiên</t>
  </si>
  <si>
    <t>Đất nuôi trồng thuỷ sản</t>
  </si>
  <si>
    <t xml:space="preserve">Đất phi nông nghiệp </t>
  </si>
  <si>
    <t>Đất xây dựng kho dự trữu quốc gia</t>
  </si>
  <si>
    <t>Đất xây dựng cơ sở khoa học và công nghệ</t>
  </si>
  <si>
    <t>Nguồn: Phòng Tài Nguyên và Môi trường thành phố Trà Vinh</t>
  </si>
  <si>
    <t>Diện tích kế hoạch được duyệt (ha)</t>
  </si>
  <si>
    <t>RSN/PNN</t>
  </si>
  <si>
    <t>LUA/LMU</t>
  </si>
  <si>
    <r>
      <t>RSN/NKR</t>
    </r>
    <r>
      <rPr>
        <i/>
        <vertAlign val="superscript"/>
        <sz val="10"/>
        <rFont val="Times New Roman"/>
        <family val="1"/>
      </rPr>
      <t>(a)</t>
    </r>
  </si>
  <si>
    <t>Kế quả thực tế</t>
  </si>
  <si>
    <t>KH2021 so với 2020 (ha)</t>
  </si>
  <si>
    <t>Thực hiện năm 2021 so với 2020</t>
  </si>
  <si>
    <t>Kết quả thực hiện (%)</t>
  </si>
  <si>
    <t>(6)=(5-4)</t>
  </si>
  <si>
    <t xml:space="preserve">Khu ở, làng nghề, sản xuất phi nông nghiệp nông thôn </t>
  </si>
  <si>
    <t>Biểu 10/CH</t>
  </si>
  <si>
    <t>DANH MỤC CÔNG TRÌNH, DỰ ÁN THỰC HIỆN TRONG NĂM 2022</t>
  </si>
  <si>
    <t>THÀNH PHỐ TRÀ VINH - TỈNH TRÀ VINH</t>
  </si>
  <si>
    <t>Hạng mục</t>
  </si>
  <si>
    <t>Mã loại đất quy hoạch</t>
  </si>
  <si>
    <t>Diện tích kế hoạch (ha)</t>
  </si>
  <si>
    <t>Diện tích hiện trạng (ha)</t>
  </si>
  <si>
    <t>Tăng thêm</t>
  </si>
  <si>
    <t>Địa điểm 
(xã, phường)</t>
  </si>
  <si>
    <t>Vị trí 
(trên bản đồ địa chính (số tờ, số thửa) hoặc vị trí trên bản đồ hiện trạng sử dụng cấp xã)</t>
  </si>
  <si>
    <t>Căn cứ pháp lý</t>
  </si>
  <si>
    <t>Nguồn vốn</t>
  </si>
  <si>
    <t>Chủ đầu tư</t>
  </si>
  <si>
    <t>Ghi chú</t>
  </si>
  <si>
    <t>Ghi chú tiến độ thực hiện</t>
  </si>
  <si>
    <t>CHỉnh sữa ngày 10/06/2021</t>
  </si>
  <si>
    <t>CHỉnh sữa ngày 30/10/2021</t>
  </si>
  <si>
    <t>Ghi chú chính sữa sau ý kiến từ chi cục QLDĐ (ngày 01/12/2021)</t>
  </si>
  <si>
    <t>Nội dung chỉnh sữa (sau họp sở)</t>
  </si>
  <si>
    <t>Rà soát lại với phòng tài nguyên</t>
  </si>
  <si>
    <t>Sử dụng vào loại đất</t>
  </si>
  <si>
    <t>Công trình, dự án trong kế hoạch sử dụng đất cấp tỉnh</t>
  </si>
  <si>
    <t>Công trình, dự án mục đích quốc phòng, an ninh</t>
  </si>
  <si>
    <t>a</t>
  </si>
  <si>
    <t xml:space="preserve"> Đất quốc phòng</t>
  </si>
  <si>
    <t>Đất phục vụ cho mục đích quốc phòng</t>
  </si>
  <si>
    <t>TH</t>
  </si>
  <si>
    <t>QĐ số 412/UBND ngày 13/3/2019 của UBND tỉnh Trà Vinh</t>
  </si>
  <si>
    <t>CT</t>
  </si>
  <si>
    <t>ko</t>
  </si>
  <si>
    <t>x</t>
  </si>
  <si>
    <t>b</t>
  </si>
  <si>
    <t>Nhu cầu sử dụng đất an ninh tại TP. Trà Vinh - Vị trí 1</t>
  </si>
  <si>
    <t>xã Long Đức</t>
  </si>
  <si>
    <t>Tờ trình 66/TTr-CATP-VTHC ngày 04 tháng 12 năm 2020 của Công an thành phố Trà Vinh về việc xin phê duyệt chủ trương quy hoạch vị trí xây dựng Trụ sở Công an xã Long Đức, thành phố Trà Vinh</t>
  </si>
  <si>
    <t>Chuẩn bị triển khai xây dựng</t>
  </si>
  <si>
    <t>Chỉnh tên "Trụ sở công an xã Long Đức" thành "Nhu cầu sử dụng đất an ninh tại TP. Trà Vinh - Vị trí 1'</t>
  </si>
  <si>
    <t>Nhu cầu sử dụng đất an ninh tại TP. Trà Vinh - Vị trí 2</t>
  </si>
  <si>
    <t>Bổ sung mới</t>
  </si>
  <si>
    <t>M</t>
  </si>
  <si>
    <t>Chỉnh tên "Trụ sở đội cảnh sát PCCC" thành "Nhu cầu sử dụng đất an ninh tại TP. Trà Vinh - Vị trí 2'</t>
  </si>
  <si>
    <t>Tiếp tục thực hiện</t>
  </si>
  <si>
    <t>Công trình, dự án để phát triển kinh tế - xã hội vì lợi ich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</si>
  <si>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</si>
  <si>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</si>
  <si>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</si>
  <si>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</si>
  <si>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</si>
  <si>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Công trình, dự án do Hội đồng nhân dân cấp tỉnh chấp thuận mà phải thu hồi đất</t>
  </si>
  <si>
    <t>2.1.1</t>
  </si>
  <si>
    <t>Công trình dự án cấp tỉnh</t>
  </si>
  <si>
    <t>Cụm công nghiệp Sa Bình, thành phố Trà Vinh</t>
  </si>
  <si>
    <t xml:space="preserve">1 phần các tờ số (95, 96, 87) </t>
  </si>
  <si>
    <t>- Đang thực hiện tổ chức họp dân để lấy ý kiến nhân dân về phương án GPMB
- Trung tâm PTQĐ đang thực hiện kiểm kê, khai toán chi phí bồi hoàn GPMB</t>
  </si>
  <si>
    <t>NQ</t>
  </si>
  <si>
    <t>Bổ sung pháp lý: Nghị quyết số 43/NQ-HĐND ngày 9 tháng 12 năm 2021 của HĐND tỉnh Trà Vinh</t>
  </si>
  <si>
    <t>Tuyến Trung tâm Chính trị - Hành chính tỉnh Trà Vinh (Điểm đầu giáp với đường D10, điểm cuối giáp với đường Đồng Khởi nối dài)</t>
  </si>
  <si>
    <t>Phường 7, Phường 9</t>
  </si>
  <si>
    <t>Đã kê biên, kiểm điếm và trình thông báo thu hồi đất</t>
  </si>
  <si>
    <t>đang triển khai, dã có thông báo thu hồi đất</t>
  </si>
  <si>
    <t>- Đã kê biên, kiểm điếm và trình thông báo thu hồi đất</t>
  </si>
  <si>
    <t>Nâng cấp, mở rộng đường Chu Văn An, thành phố Trà Vinh</t>
  </si>
  <si>
    <t>Phường 1;Phường 4; Xã Long Đức</t>
  </si>
  <si>
    <t>Ngân sách tỉnh</t>
  </si>
  <si>
    <t>UBND thành phố Trà Vinh</t>
  </si>
  <si>
    <t>Đã kê biên, kiểm điếm, đã ban hành thông báo thu hồi đất</t>
  </si>
  <si>
    <t>Điều chỉnh diện tích từ 0,90ha thành 0,31 ha, trong đó (LUC:0,18ha/CLN:0,09/ODT:0,04)</t>
  </si>
  <si>
    <t>Đường Nguyễn Hòa Luông nối dài, thành phố Trà Vinh</t>
  </si>
  <si>
    <t>Phường 1, phường 4, xã Long Đức</t>
  </si>
  <si>
    <t>Đầu tuyến nối đường hiện hữu, cuối tuyến giáp đường Võ Văn Kiệt</t>
  </si>
  <si>
    <t>- Nghị quyết số 43/NQ-HĐND ngày 9 tháng 12 năm 2021 của HĐND tỉnh Trà Vinh
Quyết định 3447/QĐ-UBND ngày 09 tháng 10 năm 2020 của UBND tỉnh về việc phê duyệt chủ trương đầu tư dự án Đương Nguyễn Hòa Luông nối dài, thành phố Trà Vinh</t>
  </si>
  <si>
    <t>Đã hoàn thành công tác đo đạc, đã trình khung chính sách hỗ trợ đất nông nghiệp và khung giá cây trái hoa màu, đã họp hội đồng thẩm định giá đất cụ thể
- Điều chỉnh vị trí từ phường 2 thành "phường 1, 4 và xã Long Đức"</t>
  </si>
  <si>
    <t>đang triển khai, dã họp dân công bố chủ trương</t>
  </si>
  <si>
    <t>Đường N7 thành phố Trà Vinh</t>
  </si>
  <si>
    <t>- Nghị quyết số 43/NQ-HĐND ngày 9 tháng 12 năm 2021 của HĐND tỉnh Trà Vinh
Quyết định 3573/QĐ-UBND của Ủy ban nhân dân thành phố Trà Vinh ngày 30 tháng 10 năm 2020 về việc phê duyệt chủ trương đầu tư thực hiện dự án Đường N7 thành phố Trà Vinh</t>
  </si>
  <si>
    <t>Ngân sách thành phố</t>
  </si>
  <si>
    <t>Ban quản lý các dự án ĐTXD thành phố</t>
  </si>
  <si>
    <t>Đã kê biên, kiểm điếm, đã trình thông báo thu hồi đất và họp hội đồng thẩm định giá cụ thể</t>
  </si>
  <si>
    <t xml:space="preserve">điều chỉnh diện tích loại đất thu hồi: đất lúa từ 0,50ha thành 0,67ha; HNK: 0,28ha </t>
  </si>
  <si>
    <t>Xây dựng đường cặp kênh Đại phường 1, TPTV</t>
  </si>
  <si>
    <t xml:space="preserve">- Nghị quyết số 43/NQ-HĐND ngày 9 tháng 12 năm 2021 của HĐND tỉnh Trà Vinh
- NQ 12/NQ-HĐND ngày 20/7/2020 của HĐND TP. Trà Vinh </t>
  </si>
  <si>
    <t>Đã kê biên, kiểm điếm, đã trình  thông báo thu hồi đất và đã họp hội đồng giá cụ thể</t>
  </si>
  <si>
    <t>điều chỉnh diện tích đất thu hồi: đất lúa từ 0,30ha thành 0,20ha; CLN từ 0,65ha thành 0,75ha</t>
  </si>
  <si>
    <t>Đường GTNT ấp Huệ Sanh (lộ Cida nối dài giai đoạn 1)</t>
  </si>
  <si>
    <t>Chuẩn bị tống đạt Quyết định thu hồi đất 3 hộ dân còn lại</t>
  </si>
  <si>
    <t>Nâng cấp, mở rộng đường Lê Hồng Phong phường 8, thành phố Trà Vinh</t>
  </si>
  <si>
    <t xml:space="preserve">Điềm đầu thửa 276 đến điểm cuối thửa 534 tờ 13 </t>
  </si>
  <si>
    <t>- Nghị quyết số 43/NQ-HĐND ngày 9 tháng 12 năm 2021 của HĐND tỉnh Trà Vinh
Nghị quyết số 08/NQ-HĐND ngày 19/03/2021 của Hội đồng nhân dân thành phố Trà Vinh
 về việc điều chỉnh, bổ sung phương án kế hoạch đầu tư công trung hạn 5 năm giai đoạn 2021-2025 của TPTV
Qui hoạch tổng thể TPTV đô thị loại 2</t>
  </si>
  <si>
    <t>Đường 19/5 nối dài , thành phố Trà Vinh</t>
  </si>
  <si>
    <t>Phường 1, Phường 7</t>
  </si>
  <si>
    <t>Quyết định 2465/QĐ-UBND ngày 29/10/2021 của UBND tỉnh về việc phê duyệt chủ trương đầu tư dự án</t>
  </si>
  <si>
    <t>- Chỉnh tên dự án" Đường 19/5 nối dài (bổ sung lias GĐ 3) " thành "Đường 19/5 nối dài , thành phố Trà Vinh" 
Bổ sung cột pháp lý: Quyết định 2465/QĐ-UBND ngày 29/10/2021 của UBND tỉnh về việc phê duyệt chủ trương đầu tư dự án</t>
  </si>
  <si>
    <t>- Chỉnh tên dự án" Đường 19/5 nối dài (bổ sung lias GĐ 3) " thành "Đường 19/5 nối dài , thành phố Trà Vinh"</t>
  </si>
  <si>
    <t>Chỉnh tên</t>
  </si>
  <si>
    <t>Đường Trần Phú nối dài, thành phố Trà Vinh</t>
  </si>
  <si>
    <t>Quyết định 2399/QĐ-UBND ngày 25/10/2021 của UBND tỉnh về việc phê duyệt chủ trương đầu tư dự án</t>
  </si>
  <si>
    <t>- Chỉnh tên dự án"Đường Trần Phú nối dài (Nối vành đai 3 với Võ Văn Kiệt)" thành  "Đường Trần Phú nối dài, thành phố Trà Vinh" 
Bổ sung cột pháp lý: Quyết định 2399/QĐ-UBND ngày 25/10/2021 của UBND tỉnh về việc phê duyệt chủ trương đầu tư dự án</t>
  </si>
  <si>
    <t>- Chỉnh tên dự án"Đường Trần Phú nối dài (Nối vành đai 3 với Võ Văn Kiệt)" thành  "Đường Trần Phú nối dài, thành phố Trà Vinh"</t>
  </si>
  <si>
    <t>Đường giao thông và HTTN phường 7 và xã Long Đức</t>
  </si>
  <si>
    <t>- Nghị quyết số 43/NQ-HĐND ngày 9 tháng 12 năm 2021 của HĐND tỉnh Trà Vinh
'Nghị quyết số 25/NQ-HĐND ngày 30/06/2021 của Hội đồng nhân dân thành phố Trà Vinh về việc thông qua dự kiến kế hoạch đầu tư công năm 2022 trên địa bàn thành phố Trà Vinh</t>
  </si>
  <si>
    <t>Nâng cấp mở rộng đường Hùng Vương (đoạn từ cầu Long Bình 1- đường 19/5)</t>
  </si>
  <si>
    <t>Phường 3, phường 4</t>
  </si>
  <si>
    <t>Điều chỉnh diện tích thu hồi từ 0,12ha thành 0,09ha (ODT)</t>
  </si>
  <si>
    <t>Đường giao thông và hệ thống thoát nước khóm 8, phường 8, thành phố Trà Vinh</t>
  </si>
  <si>
    <t>Điềm đầu thửa 551 đến điểm cuối thửa 560 tờ 13</t>
  </si>
  <si>
    <t>Điều chỉnh tăng diện tích từ  0,10ha lên 0,27ha</t>
  </si>
  <si>
    <t>Điều chỉnh diện tích từ 0,27ha thành 0,10ha (Theo KH 2021)</t>
  </si>
  <si>
    <t>Chỉnh Diện tích</t>
  </si>
  <si>
    <t>Đường dân sinh kết nối đường thoát hiểm bệnh viện Trà Vinh</t>
  </si>
  <si>
    <t>1 phần tờ 13</t>
  </si>
  <si>
    <t>Xây dựng hạ tầng phục vụ tái định cư, thành phố Trà Vinh</t>
  </si>
  <si>
    <t>ONT,DGT</t>
  </si>
  <si>
    <t>Thuộc một phần tờ số 36,37; ấp Sa Bình</t>
  </si>
  <si>
    <t>Điều chỉnh mục đích quy hoạch là ONT+DGT</t>
  </si>
  <si>
    <t>Bổ sung pháp lý: Nghị quyết số 43/NQ-HĐND ngày 9 tháng 12 năm 2021 của HĐND tỉnh Trà Vinh
Nghị quyết số 44/NQ-HĐND ngày 9 tháng 12 năm 2021 của HĐND tỉnh Trà Vinh</t>
  </si>
  <si>
    <t>- Bổ sung Nghị quyết số 44/NQ-HĐND ngày 9 tháng 12 năm 2021 của HĐND tỉnh Trà Vinh</t>
  </si>
  <si>
    <t>Đường vành đai 3, thành phố Trà Vinh</t>
  </si>
  <si>
    <t>Phường 1, Phường 7, Xã Long Đức</t>
  </si>
  <si>
    <t>- Nghị quyết số 43/NQ-HĐND ngày 9 tháng 12 năm 2021 của HĐND tỉnh Trà Vinh
- Nghị quyết số 44/NQ-HĐND ngày 9 tháng 12 năm 2021 của HĐND tỉnh Trà Vinh
- Quyết định số 2268/QĐ-UBND ngày 12/10/2021 của UBND tỉnh</t>
  </si>
  <si>
    <t>Điều chỉnh diện tích từ 5,00ha lên 8,50ha (LUC:6,80ha/HNK:0,30/CLN:1,18/ONT:0,06/ODT:0,06/DTL:0,10)</t>
  </si>
  <si>
    <t>Điều loại đất thu hồi thành: LUC: 6,80 / HNK:0,10/CLN:1,30/ODT:0,30</t>
  </si>
  <si>
    <t>- Bổ sung Nghị quyết số 43/NQ-HĐND ngày 9 tháng 12 năm 2021 của HĐND tỉnh Trà Vinh</t>
  </si>
  <si>
    <t>Tuyến trung tâm chính trị hành chính tỉnh Trà Vinh (đoạn từ đường Đồng Khởi đến sông Long Bình)</t>
  </si>
  <si>
    <t>phường 9</t>
  </si>
  <si>
    <t>Quyết định số 4076/QĐ-UBND ngày 04/12/2020</t>
  </si>
  <si>
    <t>Nâng cấp mở rộng đường Phạm Ngũ Lão (đoạn từ ngã ba đài nước - Vũ Đinh Liệu</t>
  </si>
  <si>
    <t>Phường 1; xã Long Đức</t>
  </si>
  <si>
    <t>Nghị quyết số 43/NQ-HĐND ngày 9 tháng 12 năm 2021 của HĐND tỉnh Trà Vinh</t>
  </si>
  <si>
    <t xml:space="preserve">Bổ sung mới </t>
  </si>
  <si>
    <t>Đường kết nối Sơn Thông - D10</t>
  </si>
  <si>
    <t>Điểm đầu thửa 298 tờ 29 đến điểm cuối thửa 136 tờ 33</t>
  </si>
  <si>
    <t>Nâng cấp, mở rộng đường Nguyễn Trung Trực, thành phố Trà Vinh</t>
  </si>
  <si>
    <t>c</t>
  </si>
  <si>
    <t>Khu nhà ở thương mại phường 5</t>
  </si>
  <si>
    <t>thuộc một phần các tờ 12,13</t>
  </si>
  <si>
    <t>Nghị quyết 170/NQ-HĐND ngày 10/12/2019 của HĐND tỉnh Trà Vinh
Tờ trình số 128/BQL ngày 13/10/2020 của Ban quản lý các dự án đầu tư xây dựng TPTV</t>
  </si>
  <si>
    <t>Khu đô thị mới thành phố Trà Vinh (khu đối diện Bệnh viện đa khoa tỉnh mới)</t>
  </si>
  <si>
    <t>Phường 7, Phường 8</t>
  </si>
  <si>
    <t>Phát triển đô thị thích ứng biến đổi khí hậu khu vực Mê Kông - thành phố Trà Vinh</t>
  </si>
  <si>
    <t>TP Trà Vinh</t>
  </si>
  <si>
    <t>- Nghị quyết 45/NQ-HĐND ngày 9 tháng 12 năm 2020 của HĐND tỉnh Trà Vinh</t>
  </si>
  <si>
    <t>không có vị trí</t>
  </si>
  <si>
    <t>2.1.2</t>
  </si>
  <si>
    <t>Công trình, dự án cấp huyện</t>
  </si>
  <si>
    <t>Kho bãi chứa vật liệu xây dựng</t>
  </si>
  <si>
    <t>Từ nhà họ Bùi đến sông Láng Thé thuộc một phần các tờ 47,48,54</t>
  </si>
  <si>
    <t>QĐ số 509/UBND ngày 16/3/2021 của UBND tỉnh Trà Vinh</t>
  </si>
  <si>
    <t>Xây dựng mới Trường THCS Lý Tự Trọng;
Xây dựng mới trường mầm non Họa Mi</t>
  </si>
  <si>
    <t>thuộc 1 phần tờ 8</t>
  </si>
  <si>
    <t>Đã trình thông bao thu hồi đất, đã trình khung chính sách hỗ trợ đất nông nghiệp và khung giá cây trái hoa màu. Đã kê biên kiểm điếm các hộ bị ảnh hưởng và đang áp giá các hộ bị ảnh hưởng và họp hội đồng thẩm định giá cụ thể</t>
  </si>
  <si>
    <t>đang triển khai, đã có thông báo thu hồi đất</t>
  </si>
  <si>
    <t>Điều chỉnh diện tích từ 3,34ha lên 4,10ha (LUC:3,37/CLN:0,43/NTS:0,15/DTL:0,10/ODT:0,05</t>
  </si>
  <si>
    <t>Chỉnh tên dự án thành "Xây dựng mới Trường THCS Lý Tự Trọng;
Xây dựng mới trường mầm non Họa Mi"
Điều chỉnh diện tích từ 3,34ha thành 4,10ha (LUC:3,00/CLN:0,7/NTS:0,20/DTL:0,10/ODT:0,10)</t>
  </si>
  <si>
    <t>Xây dựng trường mẫu giáo Sơn Ca, phường 5, thành phố Trà Vinh</t>
  </si>
  <si>
    <t>Thửa 97 tờ 10</t>
  </si>
  <si>
    <t>Đường D10 thành phố Trà Vinh</t>
  </si>
  <si>
    <t>Đã kê biên, kiểm điếm, ban hành thông báo thu hồi đất và họp lấy ý kiến dự thảo về giá đất cụ thể</t>
  </si>
  <si>
    <t>- Điều chỉnh diện tích từ 8,90ha thành 6,00ha
- Bổ sung pháp lý: Nghị quyết số 43/NQ-HĐND ngày 9 tháng 12 năm 2021 của HĐND tỉnh Trà Vinh</t>
  </si>
  <si>
    <t>d</t>
  </si>
  <si>
    <t>Kè sông Long Bình, thành phố Trà Vinh (đoạn còn lại)</t>
  </si>
  <si>
    <t>Phường 6, 9</t>
  </si>
  <si>
    <t>Đoạn qua phường 6: tờ bản đồ số 18, 21, 24; Đoạn qua phường 9: tờ bản đồ số 14, 15, 19, 20, 24, 25, 30, 36, 40, 44,</t>
  </si>
  <si>
    <t>Chỉnh tăng diện tích thành 3,42 (CLN:0,6/ODT:0,63/SON: 2,19)
Điều chỉnh tên dự án thành "Kè sông Long Bình, thành phố Trà Vinh (đoạn còn lại)"</t>
  </si>
  <si>
    <t>Chỉnh tăng diện tích</t>
  </si>
  <si>
    <t>e</t>
  </si>
  <si>
    <t>Phân pha dây dẫn ĐD 110kW Vũng Liêm - Trà Vinh 2</t>
  </si>
  <si>
    <t>Phường 8, phường 9, xã Long Đức</t>
  </si>
  <si>
    <t xml:space="preserve">- Nghị quyết số 43/NQ-HĐND ngày 9 tháng 12 năm 2021 của HĐND tỉnh Trà Vinh
Nghị quyết số 44/NQ-HĐND ngày 9 tháng 12 năm 2021 của HĐND tỉnh Trà Vinh
Công văn 6074/PCTV- QLĐT ngày 14 /11/2019 của Tổng công ty điện lực miền nam </t>
  </si>
  <si>
    <t>- Điều chỉnh diện tích loại đất thu hồi thành 9 (LUC: 0,05ha/CLN:0,07ha). 
- Điều chỉnh địa điểm từ phường 8 thành "Phường 8, phường 9, xã Long Đức"
Theo công văn số 4731/PCTV-QLDA ngày 06/09/2021 của Công ty điện lực Trà Vinh</t>
  </si>
  <si>
    <t>Điều chỉnh diện tích loại đất thành phần thành LUC:0,12ha (lấy theo NQ 45)</t>
  </si>
  <si>
    <t>Bổ sung thêm Nghị quyết số 43/NQ-HĐND ngày 9 tháng 12 năm 2021 của HĐND tỉnh Trà Vinh</t>
  </si>
  <si>
    <t>f</t>
  </si>
  <si>
    <t>Dự án khu dân cư Long Đức thành phố Trà Vinh</t>
  </si>
  <si>
    <t>ONT,DHT</t>
  </si>
  <si>
    <t>thuộc 1 phần tờ số 34, 89</t>
  </si>
  <si>
    <t>Đã lập quy hoạch chi tiết 1/500, đang chọn nhà thầu thực hiện dự án</t>
  </si>
  <si>
    <t>Điều chỉnh bổ sung loại đất quy hoạch chi tiết theo QH chi tiết đã duyệt:</t>
  </si>
  <si>
    <t>+</t>
  </si>
  <si>
    <t>Dự án khu dân cư Long Đức thành phố Trà Vinh (Đất ở)</t>
  </si>
  <si>
    <t>"nt"</t>
  </si>
  <si>
    <t>BỔ SUNG</t>
  </si>
  <si>
    <t>Dự án khu dân cư Long Đức thành phố Trà Vinh (đất giao thông)</t>
  </si>
  <si>
    <t>Dự án khu dân cư Long Đức thành phố Trà Vinh (đất giáo dục)</t>
  </si>
  <si>
    <t>Dự án khu dân cư Long Đức thành phố Trà Vinh (đất công viên, cây xanh)</t>
  </si>
  <si>
    <t>Dự án khu dân cư Long Đức thành phố Trà Vinh (đất thương mại dịch vụ)</t>
  </si>
  <si>
    <t>Khu dân cư chợ Ba Trường thành phố Trà Vinh</t>
  </si>
  <si>
    <t>thuộc 1 phần tờ số 59</t>
  </si>
  <si>
    <t>Điều chỉnh cập nhật thêm đất hạ tầng (theo QH 2021-2030)</t>
  </si>
  <si>
    <t>Nghị quyết 170/NQ-HĐND ngày 10/12/2019 của HĐND tỉnh Trà Vinh</t>
  </si>
  <si>
    <t>g</t>
  </si>
  <si>
    <t>Đất ở khu đất Vườn Lài</t>
  </si>
  <si>
    <t>thửa 13,14,34 tờ 19</t>
  </si>
  <si>
    <t>k</t>
  </si>
  <si>
    <t>Dự án Khối nhà làm việc Thường trực Tỉnh ủy và Văn phòng Tỉnh ủy Trà Vinh</t>
  </si>
  <si>
    <t>thuộc 1 phần tờ 14, 31, 33</t>
  </si>
  <si>
    <t>- Chỉnh tên dự án "Dự án xây dựng Khu liên cơ quan" thành "Dự án Khối nhà làm việc Thường trực Tỉnh ủy và Văn phòng Tỉnh ủy Trà Vinh"</t>
  </si>
  <si>
    <t>Khu hành chính tập trung thành phố Trà Vinh (giai đoạn 1)</t>
  </si>
  <si>
    <t>phường 7</t>
  </si>
  <si>
    <t>Điều chỉnh vị trí thực hiện từ xã Logn Đức sang phường 7</t>
  </si>
  <si>
    <t>Điều chỉnh địa điểm từ xã Long Đức sang phường 7
Chỉnh loại đất thu hồi ONT-&gt;ODT</t>
  </si>
  <si>
    <t>l</t>
  </si>
  <si>
    <t>Đất làm nghĩa trang, nghĩa địa, nhà tang lễ, nhà hỏa táng</t>
  </si>
  <si>
    <t>Nhà tang lễ thành phố Trà Vinh (BTTH - GPMB)</t>
  </si>
  <si>
    <t>Tờ số 23: thửa 14, 22, 23</t>
  </si>
  <si>
    <t>Bổ sung pháp lý: Quyết định số 6185/QĐ-UBND ngày 04/11/2021 của Ủy ban nhân dân thành phố Trà Vinh về việc phê duyệt chủ trương đầu tư thực hiện dự án Nhà tang lễ (dự án lập lại)</t>
  </si>
  <si>
    <t>Tiêó tục thực hiện theo QĐ số 6185/QĐ-UBND ngày 04/11/2021 của Chủ tịch UBND TP Trà Vinh</t>
  </si>
  <si>
    <t>Hoa viên nghĩa trang nhân dân thành phố Trà Vinh</t>
  </si>
  <si>
    <t xml:space="preserve"> - Tờ số 9: thửa số 122 -173;
 - Tờ số 11: thửa số 1-28; 43-57; 65-79</t>
  </si>
  <si>
    <t>Bổ sung mới từ danh mục hủy bỏ năm 2021</t>
  </si>
  <si>
    <t>Bổ sung mới từ danh mục hủy bỏ</t>
  </si>
  <si>
    <t>m</t>
  </si>
  <si>
    <t>Trụ sở ban nhân khóm 6, phường 6</t>
  </si>
  <si>
    <t>thửa 68 tờ 4</t>
  </si>
  <si>
    <t>Đã xây dựng hoàn thành, đnag quá trình thực hiện thủ tục cấp giấy</t>
  </si>
  <si>
    <t>Trụ sở ban nhân khóm 1</t>
  </si>
  <si>
    <t>Thửa 220 tờ 7</t>
  </si>
  <si>
    <t>Quyết định số 3572/QĐ-UBND ngày 30/10/2020 của UBND thành phố về việc phê duyệt chủ trương đầu tư thực hiện dự án Cải tại, nâng cấp Trụ sở BND khóm, ấp
Báo cáo 254/BC-UBND ngày 31 tháng 12 năm 2020</t>
  </si>
  <si>
    <t>Các công trình, dự án chuyển mục đích sử dụng đất</t>
  </si>
  <si>
    <t>Đất thương mại - dịch vụ</t>
  </si>
  <si>
    <t>Thực hiện chuyển mục đích sử dụng đất</t>
  </si>
  <si>
    <t>Cửa hàng xăng dầu Nguyễn Tuyền</t>
  </si>
  <si>
    <t>CMD</t>
  </si>
  <si>
    <t>thửa 54 tờ 30</t>
  </si>
  <si>
    <t>Đơn nhu cầu xin chuyển mục đích</t>
  </si>
  <si>
    <t>xem lại, trường hợp chuyển mục đích được chuyển tiếp thực hiện trong 3 năm, NQ 44 chỉ phê duyệt dư án mới trong năm 2022</t>
  </si>
  <si>
    <t>Kho xăng dầu và cửa hàng xăng dầu Hiệp Long 1</t>
  </si>
  <si>
    <t>Thửa 41, 67 tờ 54</t>
  </si>
  <si>
    <t>Quyết định số 1268/QĐ-UBND ngày 25 tháng 6 năm 2018 về việc phê duyệt báo cáo đánh giá tác động môi trường của dự án "Kho xăng dầu và cửa hàng xăng dầu Hiệp Long 1"</t>
  </si>
  <si>
    <t>Cửa hàng xăng dầu số 1</t>
  </si>
  <si>
    <t>Petrolimex cửa hàng 13 (cây xăng phường 9)</t>
  </si>
  <si>
    <t>1 phần thửa 15, tờ 19</t>
  </si>
  <si>
    <t>Cửa hàng xăng dầu Bội Ngọc 7</t>
  </si>
  <si>
    <t>1 phần thửa 509 tờ 76</t>
  </si>
  <si>
    <t>Thực hiện đấu giá</t>
  </si>
  <si>
    <t>Quy hoạch đất thương mại dịch vụ khu đất trung tâm truyền thông giáo dục (cũ)</t>
  </si>
  <si>
    <t>thửa 87 tờ 29</t>
  </si>
  <si>
    <t>Công văn 2508/STNMT-TTPTQD ngày 19 tháng 10 năm 2020 về việc phối hợp đưa vào quy hoạch sử dụng đất thời kỳ 2021-2030 và kế hoạch sử dụng đất năm 2021 của cấp huyện đối với 09 khu đất thu hồi của Sở Y tế không còn nhu cầu sử dụng giao đất về cho Trung tâm phát triển quỹ đất quản lý, khai thác</t>
  </si>
  <si>
    <t>Khu đất Trung tâm Truyền thông giáo dục</t>
  </si>
  <si>
    <t xml:space="preserve"> </t>
  </si>
  <si>
    <t>Chỉnh tên "Khu đất Trung tâm Truyền thông giáo dục" thành "Quy hoạch đất thương mại dịch vụ khu đất trung tâm truyền thông giáo dục (củ)"</t>
  </si>
  <si>
    <t>Quy hoạch quỹ đất thương mại dịch vụ</t>
  </si>
  <si>
    <t xml:space="preserve">thửa 255 tờ 12 </t>
  </si>
  <si>
    <t>Công văn 2029/STNMT-TTPTQD ngày 28 tháng 08 năm 2020 về việc phối hợp đưa vào quy hoạch sử dụng đất thời kỳ 2021-2030 và Kế hoạch sử dụng đất năm 2021 của cấp huyện đối với các khu đất do Trung tâm Phát triển quỹ đất đang quản lý</t>
  </si>
  <si>
    <t>Khu đất thu hồi của Công ty Cổ phần Xây lắp và Xáng</t>
  </si>
  <si>
    <t>Chỉnh tên "Khu đất thu hồi của Công ty Cổ phần Xây lắp và Xáng" thành "Quy hoạch quỹ đất thương mại dịch vụ"</t>
  </si>
  <si>
    <t>Quy hoạch thương mại dịch vụ khu đất sân quần vợt cạnh ngân hàng BIDV</t>
  </si>
  <si>
    <t>Thửa 4 tờ 4</t>
  </si>
  <si>
    <t>Đấu giá khu đất sân quần vợt cạnh ngân hàng BIDV</t>
  </si>
  <si>
    <t>Chỉnh tên "Đấu giá khu đất sân quần vợt cạnh ngân hàng BIDV" thành "Quy hoạch thương mại dịch vụ khu đất sân quần vợt cạnh ngân hàng BIDV"</t>
  </si>
  <si>
    <t>Quy hoạch đất thương mại dịch vụ</t>
  </si>
  <si>
    <t>Thửa 16 tờ 60</t>
  </si>
  <si>
    <t>Khu đất thu hồi của Công ty Cổ phần Công trình giao thông Trà Vinh</t>
  </si>
  <si>
    <t>Chỉnh tên "Khu đất thu hồi của Công ty Cổ phần Công trình giao thông Trà Vinh" thành "Quy hoạch đất thương mại dịch vụ"</t>
  </si>
  <si>
    <t>Khu đất thực hiện đấu giá sang đất trung tâm thương mại</t>
  </si>
  <si>
    <t>Đấu giá</t>
  </si>
  <si>
    <t xml:space="preserve">thửa 3 tờ 31 </t>
  </si>
  <si>
    <t>Công văn số 2615/STNMT-CCQLĐĐ ngày
19/11/2019 của Sở tài nguyên môi trường tỉnh Trà Vinh</t>
  </si>
  <si>
    <t>Trung tâm thương mại khởi nghiệp xanh Trà Vinh</t>
  </si>
  <si>
    <t>Khu ở kết hợp thương mại, dịch vụ, văn hóa, du lịch Ao Bà Om</t>
  </si>
  <si>
    <t>ODT, TMD, DHT</t>
  </si>
  <si>
    <t>Thuộc 1 phần tờ 02</t>
  </si>
  <si>
    <t>- Nghị quyết số 43/NQ-HĐND ngày 9 tháng 12 năm 2021 của HĐND tỉnh Trà Vinh
- Quyết định số 6909/QĐ-UBND ngày 10/12/2021 của Ủy ban nhân thành phố Trà Vinh về việc phê duyệt đồ án Quy hoạch chi tiết tỷ lệ 1/500 Khu ở kết hợp thương mại, dịch vụ, văn hóa, du lịch Ao Bà Om</t>
  </si>
  <si>
    <t>Bổ sung mới hạng mục thành phần của dự án</t>
  </si>
  <si>
    <t>Đất giáo dục</t>
  </si>
  <si>
    <t>Đất y tế</t>
  </si>
  <si>
    <t>Đất ở</t>
  </si>
  <si>
    <t>Đất công trình công cộng đơn vị ở</t>
  </si>
  <si>
    <t>CCC</t>
  </si>
  <si>
    <t>Đất thương mại dịch vụ</t>
  </si>
  <si>
    <t>Đất công viên cây xanh</t>
  </si>
  <si>
    <t>Thửa 83 tờ 7</t>
  </si>
  <si>
    <t>Đơn đăng ký nhu cầu chuyển mục đích của Công ty Cổ phần Trà Bắc (Khu đất trước đây đã được Ủy ban nhân dân tỉnh Trà Vinh chấp thuận chủ trương giao đất thu tiền sử dụng đất cho cán bộ công nhân viên của Công ty Chế biến Dừa theo Công văn số 1707/UBT-NN ngày 14/08/2002 của Ủy ban nhân dân tỉnh Trà Vinh)</t>
  </si>
  <si>
    <t>ko có trong quy hoạch</t>
  </si>
  <si>
    <t>Khu đất thu hồi của Công ty THHH Thủy hải sản SaiGon-MeKong</t>
  </si>
  <si>
    <t>Thửa 6 tờ 2; thửa 89 tờ 5</t>
  </si>
  <si>
    <t>Đã thực hiện cho thuê đất 1 phần với diện tích 2514m2 cho Công ty Cổ phần vật tư vận tải Miền Nam thực hiện dự án "Cơ sở sản xuất cấu kiện bê tông đúc sẵn và gạch không nung". Diện tích còn lại 1,88ha tiếp tục chuyển tiếp sang năm 2022 để thực hiện</t>
  </si>
  <si>
    <t>Bổ sung mới từ danh mục đã thực hiện 2021</t>
  </si>
  <si>
    <t>Đất cơ sở y tế</t>
  </si>
  <si>
    <t>Thực hiện thủ tục thuê đất</t>
  </si>
  <si>
    <t>Bệnh viện mắt Trà Vinh</t>
  </si>
  <si>
    <t>Thửa 2, 131 tờ 7</t>
  </si>
  <si>
    <t>Thông báo số 198/TB-VP ngày 03/12/2021 của Văn phòng Ủy ban nhân dân tỉnh Trà Vinh</t>
  </si>
  <si>
    <t>Thực hiện giao đất</t>
  </si>
  <si>
    <t>Chùa Bình Phước</t>
  </si>
  <si>
    <t>Thửa 02, 31, 104 tờ 02</t>
  </si>
  <si>
    <t>Công văn số 4410/UBND-NC ngày 26/10/2021 của Ủy ban nhân dân thành phố Trà Vinh</t>
  </si>
  <si>
    <t>Quy hoạch đất ở tại nông thôn 2 khu đất thuộc UBND xã Long Đức</t>
  </si>
  <si>
    <t>Thửa 220 tờ 76</t>
  </si>
  <si>
    <t>Đấu giá 2 khu đất - UBND xã Long Đức</t>
  </si>
  <si>
    <t>Chỉnh tên "Đấu giá 2 khu đất - UBND xã Long Đức quản lý" thành "Quy hoạch đất ở tại nông thôn 2 khu đất thuộc UBND xã Long Đức"</t>
  </si>
  <si>
    <t>Quy hoạch đất ở tại đô thị (Trạm y tế Phường 8)</t>
  </si>
  <si>
    <t>Thửa 87, tờ 2</t>
  </si>
  <si>
    <t>Đấu giá đất ở (Trạm y tế Phường 8, tờ 2, thửa 87)</t>
  </si>
  <si>
    <t>Chinh tên "Đấu giá đất ở (Trạm y tế Phường 8, tờ 2, thửa 87)Chỉnh tên "Đấu giá 2 khu đất - UBND xã Long Đức quản lý" thành "Quy hoạch đất ở tại nông thôn 2 khu đất thuộc UBND xã Long Đức" thành "Quy hoạch đất ở tại đô thị (Trạm y tế Phường 8)"</t>
  </si>
  <si>
    <t>Quy hoạch đất ở tại đô thị (khu đất 1 phần kho giải phóng 2)</t>
  </si>
  <si>
    <t>Thửa 70,71,72,73,74,75 tờ 14</t>
  </si>
  <si>
    <r>
      <rPr>
        <sz val="10"/>
        <rFont val="Times New Roman"/>
        <family val="1"/>
      </rPr>
      <t>Chinh tên "Công nhận quyền sử dụng đất 1 phần kho giải phóng 2" thành "Quy hoạch đất ở tại đô thị (khu đất 1 phần kho giải phóng 2</t>
    </r>
    <r>
      <rPr>
        <b/>
        <sz val="10"/>
        <rFont val="Times New Roman"/>
        <family val="1"/>
      </rPr>
      <t>)"</t>
    </r>
  </si>
  <si>
    <t>Quy hoạch đất ở tại đô thị khu đất Trường Nguyễn Bá Ngọc</t>
  </si>
  <si>
    <t>Thửa 7 tờ 21</t>
  </si>
  <si>
    <t>Đấu giá khu đất Trường Nguyễn Bá Ngọc (có 04 hộ đang ở, xem xét công nhận diện tích)</t>
  </si>
  <si>
    <t>Chinh tên "Đấu giá khu đất Trường Nguyễn Bá Ngọc (có 04 hộ đang ở, xem xét công nhận diện tích)" thành "Quy hoạch đất ở tại đô thị khu đất Trường Nguyễn Bá Ngọc"</t>
  </si>
  <si>
    <t>Quy hoạch đất ở tại đô thị khu đất thuộc da cũ</t>
  </si>
  <si>
    <t>Thửa 39 tờ 54</t>
  </si>
  <si>
    <t>Đấu giá khu đất thuộc DA cũ (Dự án tái điều chỉnh đất)</t>
  </si>
  <si>
    <t>Chinh tên "Đấu giá khu đất thuộc DA cũ (Dự án tái điều chỉnh đất)" thành "Quy hoạch đất ở tại đô thị khu đất thuộc da cũ"</t>
  </si>
  <si>
    <t>Quy hoạch đất ở tại đô thị khu đất công viên cây xanh cũ</t>
  </si>
  <si>
    <t>Thửa 133 tờ 57</t>
  </si>
  <si>
    <t>Đấu giá khu đất Công viên cây xanh cũ</t>
  </si>
  <si>
    <t>Chinh tên "Đấu giá khu đất Công viên cây xanh cũ" thành "Quy hoạch đất ở tại đô thị khu đất công viên cây xanh cũ"</t>
  </si>
  <si>
    <t>Quy hoạch đất ở tại đô thị khu đất kênh thuộc đường Trần Phú nối dài</t>
  </si>
  <si>
    <t>thửa 706,809 Tờ 10</t>
  </si>
  <si>
    <t xml:space="preserve">Đấu giá khu đất Đấu giá kênh (đường Trần Phú nối dài) </t>
  </si>
  <si>
    <t>Chinh tên "Đấu giá khu đất Đấu giá kênh (đường Trần Phú nối dài)" thành "Quy hoạch đất ở tại đô thị khu đất kênh thuộc đường Trần Phú nối dài"</t>
  </si>
  <si>
    <t>Quy hoạch đất ở tại đô thị khu đất hẻm (đường mòn đầu đường Nguyễn Đáng)</t>
  </si>
  <si>
    <t>thuộc một phần Tờ 44</t>
  </si>
  <si>
    <t>Đấu giá đất hẻm (đường mòn đầu đường Nguyễn Đáng)</t>
  </si>
  <si>
    <t>Chinh tên "Đấu giá đất hẻm (đường mòn đầu đường Nguyễn Đáng)" thành "Quy hoạch đất ở tại đô thị khu đất hẻm (đường mòn đầu đường Nguyễn Đáng)"</t>
  </si>
  <si>
    <t xml:space="preserve">Quy hoạch đất ở tại đô thị </t>
  </si>
  <si>
    <t>thuộc một phần Tờ 47</t>
  </si>
  <si>
    <t>Đất hẻm (ông Đàm Xuân Đẩu xin giao)</t>
  </si>
  <si>
    <t>Chinh tên "Khu đất thực hiện đấu giá sang đất ở" thành "Quy hoạch đất ở tại đô thị "</t>
  </si>
  <si>
    <t>Quy hoạch đất ở tại đô thị khu đất sau trung tâm giới thiệu việc làm</t>
  </si>
  <si>
    <t>Thửa 391 tờ 50</t>
  </si>
  <si>
    <t>Quy hoạch đất ở tại đô thị khu đất Sở Y tế (một phần cơ sở nhà, đất nằm riêng biệt ở phường 2)</t>
  </si>
  <si>
    <t>Khu đất Sở Y tế (một phần cơ sở nhà, đất nằm riêng biệt ở phường 2)</t>
  </si>
  <si>
    <t>Chinh tên "Khu đất Sở Y tế (một phần cơ sở nhà, đất nằm riêng biệt ở phường 2)" thành "Quy hoạch đất ở tại đô thị khu đất Sở Y tế (một phần cơ sở nhà, đất nằm riêng biệt ở phường 2)"</t>
  </si>
  <si>
    <t>Quy hoạch đất ở tại nôn thôn khu đất Phòng khám đa khoa khu vực Long Đức (trụ sở cũ)</t>
  </si>
  <si>
    <t>Khu đất Phòng khám đa khoa khu vực Long Đức (trụ sở cũ)</t>
  </si>
  <si>
    <t>Chinh tên "Khu đất Phòng khám đa khoa khu vực Long Đức (trụ sở cũ)" thành "Quy hoạch đất ở tại nôn thôn khu đất Phòng khám đa khoa khu vực Long Đức (trụ sở cũ)"</t>
  </si>
  <si>
    <t>Quy hoạch đất ở tại đô thị khu đất Trung tâm Phòng chống HIV/AIDS (trụ sở cũ)</t>
  </si>
  <si>
    <t>Khu đất Trung tâm Phòng chống HIV/AIDS (trụ sở cũ)</t>
  </si>
  <si>
    <t>Điều chỉnh vị trí thực hiện từ phường 3 sang phường 2</t>
  </si>
  <si>
    <t>Chinh tên "Khu đất Trung tâm Phòng chống HIV/AIDS (trụ sở cũ)" thành "Quy hoạch đất ở tại đô thị khu đất Trung tâm Phòng chống HIV/AIDS (trụ sở cũ)"</t>
  </si>
  <si>
    <t>Quy hoạch đất ở tại đô thị khu đất thu hồi của Liên đoàn lao động tỉnh</t>
  </si>
  <si>
    <t>Khu đất thu hồi của Liên đoàn lao động tỉnh</t>
  </si>
  <si>
    <t>Chinh tên "Khu đất thu hồi của Liên đoàn lao động tỉnh" thành "Quy hoạch đất ở tại đô thị khu đất thu hồi của Liên đoàn lao động tỉnh"</t>
  </si>
  <si>
    <t>Quy hoạch đất ở tại đô thị khu đất trụ sở ban nhân dân khóm 1 (cũ)</t>
  </si>
  <si>
    <t>Thửa 282 tờ 23</t>
  </si>
  <si>
    <t>Báo cáo 254/BC-UBND ngày 31 tháng 12 năm 2020</t>
  </si>
  <si>
    <t>Trụ sở ban nhân dân khóm 1 (cũ)</t>
  </si>
  <si>
    <t>Chinh tên "Trụ sở ban nhân dân khóm 1 (cũ)" thành "Quy hoạch đất ở tại đô thị khu đất trụ sở ban nhân dân khóm 1 (cũ)"</t>
  </si>
  <si>
    <t>Bố trí chuyển mục đích sử dụng đất</t>
  </si>
  <si>
    <t>Bố trí quỹ đất trồng rừng phòng hộ ven biển</t>
  </si>
  <si>
    <t>ODT-CMD</t>
  </si>
  <si>
    <t>Quỹ đất trồng rừng phòng hộ ven biển</t>
  </si>
  <si>
    <t>Xã 
Long Đức</t>
  </si>
  <si>
    <t>Được phê duyệt tại Quyết định số 1709/QĐ-UBND ngày 14/10/2015 của Chủ tịch Ủy ban nhân dân tỉnh Trà Vinh</t>
  </si>
  <si>
    <t>Một phần tờ 26, 30, 31(phường 7);
Một phần tờ 5, 12, 18, 19 (phường 9)</t>
  </si>
  <si>
    <t>Một phần tờ 26, 30, 31</t>
  </si>
  <si>
    <t>Một phần tờ 5, 12, 18, 19</t>
  </si>
  <si>
    <t>Một phần tờ 5, 13</t>
  </si>
  <si>
    <t>Một phần tờ 8,9</t>
  </si>
  <si>
    <t>Một phần tờ 8,9,12</t>
  </si>
  <si>
    <t>Một phần tờ 76</t>
  </si>
  <si>
    <t>Điểm đầu thửa 204 tờ 40 đến điểm cuối thửa 194 tờ 6, phường 7</t>
  </si>
  <si>
    <t>Điểm đầu thửa 30 tờ 1
Điểm cuối thửa 170 tờ 6</t>
  </si>
  <si>
    <t>Điểm đầu thửa 134 tờ 2
Điểm cuối thửa 76 tờ 2</t>
  </si>
  <si>
    <t>Một phần tờ 1, 2 (phường 4);
Một phần tờ 13 (phường 3)</t>
  </si>
  <si>
    <t>Điềm đầu thửa 122 tờ 4 (phường 7) đến điểm cuối thửa 134 tờ 37 (xã Long Đức)</t>
  </si>
  <si>
    <t>Thuộc một phần tờ 19</t>
  </si>
  <si>
    <t>Một phần tờ 37 (xã Long Đức)
Một phần tờ 05 (phường 1)</t>
  </si>
  <si>
    <t>Tờ 40 (xã Long Đức)
Tờ 05 (phường 1)</t>
  </si>
  <si>
    <t>Điểm đầu thửa 33 tờ 21
Điểm cuối thửa 76 tờ 32</t>
  </si>
  <si>
    <t>Thửa 122 tờ 20</t>
  </si>
  <si>
    <t>Một phần thửa 58 tờ 02</t>
  </si>
  <si>
    <t>Một phần tờ 33</t>
  </si>
  <si>
    <t>Thửa 53 tờ 02</t>
  </si>
  <si>
    <t>Kết quả thực hiện</t>
  </si>
  <si>
    <t>CHU CHUYỂN ĐẤT ĐAI TRONG KẾ HOẠCH SỬ DỤNG NĂM 2022</t>
  </si>
  <si>
    <t>- Nghị quyết số 43/NQ-HĐND ngày 9 tháng 12 năm 2021 của HĐND tỉnh Trà Vinh</t>
  </si>
  <si>
    <t>- Nghị quyết số 43/NQ-HĐND ngày 9 tháng 12 năm 2021 của HĐND tỉnh Trà Vinh
- Quyết định 3389/QĐ-UBND ngày 05 tháng 10 năm 2020 của Uỷ ban nhân dân tỉnh về việc phê duyệt chủ trương đầu tư dự án Nâng cấp, mở rộng đường Chu Văn An, thành phố Trà Vinh</t>
  </si>
  <si>
    <t>- Nghị quyết số 43/NQ-HĐND ngày 9 tháng 12 năm 2021 của HĐND tỉnh Trà Vinh
Quyết định số 1465/QĐ-UBND ngày 28 tháng 7 năm 2021 của UBND tỉnh Trà Vinh về việc thành lập Cụm công nghiệp Sa Bình, thành phố Trà Vinh</t>
  </si>
  <si>
    <t>- Nghị quyết số 43/NQ-HĐND ngày 9 tháng 12 năm 2021 của HĐND tỉnh Trà Vinh
- Nghị quyết 45/NQ-HĐND ngày 9 tháng 12 năm 2020 của HĐND tỉnh Trà Vinh
- QĐ số 412/UBND ngày 13/3/2019 của UBND tỉnh Trà Vinh
- Nghị quyết số 14/NQ-HĐND ngày 17/7/2020 của HĐND tỉnh về kế hoạch đầu tư công 2021</t>
  </si>
  <si>
    <t>- Nghị quyết số 43/NQ-HĐND ngày 9 tháng 12 năm 2021 của HĐND tỉnh Trà Vinh
- Quyết định số 1278/QĐ-UBND ngày 02/7/2021 của UBND tỉnh</t>
  </si>
  <si>
    <t>- Nghị quyết số 43/NQ-HĐND ngày 9 tháng 12 năm 2021 của HĐND tỉnh Trà Vinh
- Quyết định 3574/QĐ-UBND của Ủy ban nhân thành phố Trà Vinh ngày 30 tháng 10 năm 2020 về việc phê duyệt chủ trương đầu tư thực hiện dự án Đường GTNT ấp Huệ Sanh (lộ CiDA nối dài giai đoạn 1)</t>
  </si>
  <si>
    <t>- Nghị quyết số 43/NQ-HĐND ngày 9 tháng 12 năm 2021 của HĐND tỉnh Trà Vinh;</t>
  </si>
  <si>
    <t>- Nghị quyết số 43/NQ-HĐND ngày 9 tháng 12 năm 2021 của HĐND tỉnh Trà Vinh
- Nghị quyết số 44/NQ-HĐND ngày 9 tháng 12 năm 2021 của HĐND tỉnh Trà Vinh</t>
  </si>
  <si>
    <t>- Nghị quyết 45/NQ-HĐND ngày 9 tháng 12 năm 2020 của hội đồng nhân dân tỉnh Trà Vinh</t>
  </si>
  <si>
    <t>- Nghị quyết số 43/NQ-HĐND ngày 9 tháng 12 năm 2021 của HĐND tỉnh Trà Vinh
- Nghị quyết số 33/NQ-HĐND ngày 13/09/2021 của Hội đồng nhân dân tỉnh Trà Vinh về việc sửa đổi Phụ lục II kèm theo</t>
  </si>
  <si>
    <t>Thành phố Trà Vinh</t>
  </si>
  <si>
    <t>- Nghị quyết số 43/NQ-HĐND ngày 9 tháng 12 năm 2021 của HĐND tỉnh Trà Vinh
Quyết định số 3388/QĐ-UBND ngày 05/10/2020 củaUBND tỉnh về việc phê duyệt chủ trương đầu tư dự án Xây dựng mới Trường THCS Lý Tự Trọng
- Quyết định 3448/QĐ-UBND ngày 09/10/2020 của UBND tỉnh về việc phê duyệt chủ trương đầu tư dự án Xây dựng mới Trường Mẫu giáo Họa Mi, thành phố Trà Vinh</t>
  </si>
  <si>
    <t>- Quyết định số 6185/QĐ-UBND ngày 04/11/2021 của UBND thành phố Trà Vinh về việc phê duyệt chủ trương đầu tư thực hiện dự án Nhà tang lễ (dự án lập lại)
- QĐ số 412/UBND ngày 13/3/2019 của UBND tỉnh Trà Vinh
- QĐ số 3731/UBND ngày 30/10/2019 của UBND tỉnh Trà Vinh</t>
  </si>
  <si>
    <t>(3)=(4)+(5)</t>
  </si>
  <si>
    <t>KẾT QUẢ THỰC HIỆN KẾ HOẠCH SỬ DỤNG ĐẤT NĂM TRƯỚC 
THÀNH PHỐ TRÀ VINH - TỈNH TRÀ VINH</t>
  </si>
  <si>
    <t>ĐG</t>
  </si>
  <si>
    <t>NQ số 43/NQ-HĐND  ngày 09/12/2021 của HĐND tỉnh</t>
  </si>
  <si>
    <t>'NQ số 43/NQ-HĐND  ngày 09/12/2021 của HĐND tỉnh
''NQ số 44/NQ-HĐND  ngày 09/12/2021 của HĐND tỉnh</t>
  </si>
  <si>
    <r>
      <t xml:space="preserve">Dự án Khu đô thị Đông Ao Bà Om </t>
    </r>
    <r>
      <rPr>
        <i/>
        <sz val="11"/>
        <rFont val="Times New Roman"/>
        <family val="1"/>
      </rPr>
      <t>(giai đoạn 1: Xây dựng hồ điều hòa; giai đoạn 2: thực hiện dự án Đông Ao Bà Om)</t>
    </r>
  </si>
  <si>
    <t>Tờ trình số 128/BQL ngày 13/10/2020 của Ban quản lý các dự án đầu tư xây dựng TPTV
Nghị quyết 170/NQ-HĐND ngày 10/12/2019 của HĐND tỉnh Trà Vinh</t>
  </si>
  <si>
    <t>Hạng mục công trình</t>
  </si>
  <si>
    <t>Diện tích tăng thêm (ha)</t>
  </si>
  <si>
    <t>Vị trí 
(trên bản đồ địa chính (số tờ, số thửa)</t>
  </si>
  <si>
    <t>Tuyến Trung tâm Chính trị - Hành chính tỉnh Trà Vinh</t>
  </si>
  <si>
    <t>Nâng cấp mở rộng đường Hùng Vương (đoạn từ cầu Long Bình 1- đường Lê Lợi)</t>
  </si>
  <si>
    <t>Quy hoạch quỹ đất cơ sở sản xuất kinh doanh</t>
  </si>
  <si>
    <t>Nhu cầu chuyển mục đích sang đất ở - xã Long Đức</t>
  </si>
  <si>
    <t>Nhu cầu đất ở hộ gia đình, cá nhân xin chuyển mục đích - Phường 5</t>
  </si>
  <si>
    <t>Nhu cầu đất ở hộ gia đình, cá nhân xin chuyển mục đích - Phường 8</t>
  </si>
  <si>
    <t>Nhu cầu đất ở hộ gia đình, cá nhân xin chuyển mục đích - Phường 2</t>
  </si>
  <si>
    <t>Nhu cầu đất ở hộ gia đình, cá nhân xin chuyển mục đích - Phường 4</t>
  </si>
  <si>
    <t>Nhu cầu đất ở hộ gia đình, cá nhân xin chuyển mục đích - Phường 7</t>
  </si>
  <si>
    <t>Nhu cầu đất ở hộ gia đình, cá nhân xin chuyển mục đích - Phường 6</t>
  </si>
  <si>
    <t>Nhu cầu đất ở hộ gia đình, cá nhân xin chuyển mục đích - Phường 9</t>
  </si>
  <si>
    <t>Nhu cầu đất ở hộ gia đình, cá nhân xin chuyển mục đích - Phường 1</t>
  </si>
  <si>
    <t>Nhu cầu đất ở hộ gia đình, cá nhân xin chuyển mục đích - Phường 3</t>
  </si>
  <si>
    <t>Xây dựng kho bãi chứa than nguyên liệu phục vụ cho sản xuất than hoạt tính</t>
  </si>
  <si>
    <t>KHU CHỨC NĂNG</t>
  </si>
  <si>
    <t>Ghi chú: Khu chức năng không tổng hợp khi tính tổng diện tích tự nhiên</t>
  </si>
  <si>
    <t>h</t>
  </si>
  <si>
    <t>Nhu cầu chuyển mục đích sang trồng cây lâu năm - xã Long Đức</t>
  </si>
  <si>
    <t>Nhu cầu chuyển mục đích sang trồng cây lâu năm - Phường 9</t>
  </si>
  <si>
    <t>Nhu cầu chuyển mục đích sang trồng cây lâu năm - Phường 8</t>
  </si>
  <si>
    <t>Khu đô thị mới thành phố Trà Vinh (khu đối diện Bệnh viện đa khoa tỉnh mới-Đất phát triển hạ tầng)</t>
  </si>
  <si>
    <t>Giai đoạn 2: thực hiện dự án Đông Ao Bà Om</t>
  </si>
  <si>
    <t xml:space="preserve">Khu đô thị Đông Ao Bà Om (DA Đông Ao Bà Om) (Đất phát triển hạ tầng) </t>
  </si>
  <si>
    <t xml:space="preserve">Khu đô thị Đông Ao Bà Om (DA Đông Ao Bà Om) (Đất ở) </t>
  </si>
  <si>
    <t>thuộc một phần các tờ 4,5,8,9</t>
  </si>
  <si>
    <t>thuộc một phần các tờ 19,20,24,25,26</t>
  </si>
  <si>
    <t>Tuyến 3B, Tuyến N1: Điểm đầu đường Nguyễn Thị Minh Khai đến điểm cuối đường Võ Văn Kiệt
Tuyến D3, Tuyến D2: Điểm đầu đường 3B đến điểm cuối tuyến N1 thuộc một phần các tờ 19,20,24,25,26</t>
  </si>
  <si>
    <t>thuộc 1 phần các tờ số 19, 24, 45</t>
  </si>
  <si>
    <t>thuộc 1 phần tờ số 25</t>
  </si>
  <si>
    <t>thuộc 1 phần các tờ số 3,4,7,8</t>
  </si>
  <si>
    <t>Thửa 13 tờ 81</t>
  </si>
  <si>
    <t>Công văn số 181/BQLDA ngày 14/12/2021 của Ban QLDA thiết chế Công Đoàn về việc cung cấp một số nội dung liên quan đến quy hoạch khu thiết chế Công đoàn tại Trà Vinh;
Công văn số 5376/UBND ngày 31/12/2020 của UBND tỉnh về vị trí đất Tổng liên đoàn lao động Việt Nam</t>
  </si>
  <si>
    <t>Trung tâm thi đấu thể dục, thể thao thuộc quy hoạch khu thiết chế của Công đoàn Trà Vinh và xây dựng khu nhà ở công nhân</t>
  </si>
  <si>
    <t>(5)=(6)+..(27)</t>
  </si>
  <si>
    <t>Nâng cấp, mở rộng đường và HTTN đường Vũ Đình Liệu (đoạn còn lại)</t>
  </si>
  <si>
    <t>Điểm đầu từ thửa 28 tờ 37 đến điểm cuối thửa 38 tờ 26</t>
  </si>
  <si>
    <t>Quyết định số 508/QĐ-UBND ngày 8/3/2022 của UBND tỉnh Trà Vinh về việc phê duyệt chủ trương đầu tư dự án</t>
  </si>
  <si>
    <t>Dự án Khu đô thị Đông Ao Bà Om (giai đoạn 1: Khu đô thị Tây Nam; giai đoạn 2: thực hiện dự án Đông Ao Bà Om)</t>
  </si>
  <si>
    <t>Giai đoạn 1: Khu đô thị Tây Nam</t>
  </si>
  <si>
    <t>Đất thương mại - dịch vụ (DA Khu đô thị Tây Nam)</t>
  </si>
  <si>
    <t>Xây dựng 04 tuyến đường giao thông quanh khu vực Hồ điều hòa - tuyến D3, tuyến 3b, tuyến D2, tuyến N1 và đường nội bộ các lô đất (DA Khu đô thị Tây Nam)</t>
  </si>
  <si>
    <t>Xây dựng Hồ chứa nước (DA Khu đô thị Tây Nam)</t>
  </si>
  <si>
    <t>Đất công viên quanh khu vực Hồ điều hòa (DA Khu đô thị Tây Nam)</t>
  </si>
  <si>
    <t>Đất giáo dục (DA Khu đô thị Tây Nam)</t>
  </si>
  <si>
    <t>Đất ở quanh 4 tuyến đường khu vực Hồ điều hòa (DA Khu đô thị Tây Nam)</t>
  </si>
  <si>
    <t>Quyết định số 218/QĐ-UBND ngày 12/01/2021  của UBND thành phố Trà vinh về việc phê duyệt Đồ án Quy hoạch chi tiết tỷ lệ 1/500 Khu đô thị Tây Nam phường 7, thành phố Trà Vinh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</si>
</sst>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
    <numFmt numFmtId="165" formatCode="0.000000"/>
    <numFmt numFmtId="166" formatCode="#,##0.000"/>
    <numFmt numFmtId="167" formatCode="0.0000"/>
    <numFmt numFmtId="168" formatCode="#,##0.00;[Red]#,##0.00"/>
    <numFmt numFmtId="169" formatCode="#,##0.00_ ;[Red]\-#,##0.00\ "/>
    <numFmt numFmtId="170" formatCode="0_);\(0\)"/>
    <numFmt numFmtId="171" formatCode="\(#,##0\)"/>
    <numFmt numFmtId="172" formatCode="0.0_);\(0.0\)"/>
    <numFmt numFmtId="173" formatCode="0.0000000"/>
  </numFmts>
  <fonts count="51" x14ac:knownFonts="1">
    <font>
      <sz val="10"/>
      <name val="Arial"/>
      <family val="2"/>
    </font>
    <font>
      <b/>
      <sz val="13"/>
      <name val="Times New Roman"/>
      <family val="1"/>
    </font>
    <font>
      <sz val="13"/>
      <name val="Times New Roman"/>
      <family val="1"/>
    </font>
    <font>
      <sz val="8"/>
      <name val="Times New Roman"/>
      <family val="1"/>
    </font>
    <font>
      <sz val="13"/>
      <name val="Arial"/>
      <family val="2"/>
    </font>
    <font>
      <sz val="8"/>
      <name val="Arial"/>
      <family val="2"/>
    </font>
    <font>
      <b/>
      <sz val="8"/>
      <name val="Times New Roman"/>
      <family val="1"/>
    </font>
    <font>
      <i/>
      <sz val="8"/>
      <name val="Times New Roman"/>
      <family val="1"/>
    </font>
    <font>
      <b/>
      <i/>
      <sz val="8"/>
      <name val="Times New Roman"/>
      <family val="1"/>
    </font>
    <font>
      <sz val="11"/>
      <name val="VNI-Times"/>
    </font>
    <font>
      <b/>
      <sz val="8"/>
      <color indexed="12"/>
      <name val="Arial"/>
      <family val="2"/>
    </font>
    <font>
      <sz val="8"/>
      <color indexed="8"/>
      <name val="Arial"/>
      <family val="2"/>
    </font>
    <font>
      <b/>
      <sz val="12"/>
      <name val="Arial"/>
      <family val="2"/>
    </font>
    <font>
      <sz val="10"/>
      <name val="Arial"/>
      <family val="2"/>
    </font>
    <font>
      <b/>
      <sz val="10"/>
      <name val="Times New Roman"/>
      <family val="1"/>
    </font>
    <font>
      <b/>
      <sz val="12"/>
      <name val="Times New Roman"/>
      <family val="1"/>
    </font>
    <font>
      <sz val="10"/>
      <name val="Times New Roman"/>
      <family val="1"/>
    </font>
    <font>
      <sz val="12"/>
      <name val="Times New Roman"/>
      <family val="1"/>
    </font>
    <font>
      <i/>
      <sz val="10"/>
      <name val="Arial"/>
      <family val="2"/>
    </font>
    <font>
      <b/>
      <sz val="10"/>
      <name val="Arial"/>
      <family val="2"/>
    </font>
    <font>
      <i/>
      <sz val="10"/>
      <name val="Times New Roman"/>
      <family val="1"/>
    </font>
    <font>
      <b/>
      <sz val="13"/>
      <name val="Arial"/>
      <family val="2"/>
    </font>
    <font>
      <vertAlign val="superscript"/>
      <sz val="10"/>
      <name val="Times New Roman"/>
      <family val="1"/>
    </font>
    <font>
      <b/>
      <i/>
      <sz val="10"/>
      <name val="Times New Roman"/>
      <family val="1"/>
    </font>
    <font>
      <b/>
      <i/>
      <sz val="13"/>
      <name val="Times New Roman"/>
      <family val="1"/>
    </font>
    <font>
      <sz val="9"/>
      <name val="Times New Roman"/>
      <family val="1"/>
    </font>
    <font>
      <sz val="9"/>
      <name val="Times New Roman"/>
      <family val="1"/>
      <charset val="163"/>
    </font>
    <font>
      <sz val="9"/>
      <name val="Arial"/>
      <family val="2"/>
    </font>
    <font>
      <sz val="10"/>
      <color theme="1"/>
      <name val="Times New Roman"/>
      <family val="1"/>
    </font>
    <font>
      <i/>
      <vertAlign val="superscript"/>
      <sz val="10"/>
      <name val="Times New Roman"/>
      <family val="1"/>
    </font>
    <font>
      <sz val="10"/>
      <color rgb="FFFF0000"/>
      <name val="Arial"/>
      <family val="2"/>
    </font>
    <font>
      <b/>
      <sz val="11"/>
      <color theme="1"/>
      <name val="Times New Roman"/>
      <family val="1"/>
    </font>
    <font>
      <i/>
      <sz val="11"/>
      <color theme="1"/>
      <name val="Calibri"/>
      <family val="2"/>
      <scheme val="minor"/>
    </font>
    <font>
      <b/>
      <sz val="11"/>
      <color theme="1"/>
      <name val="Calibri"/>
      <family val="2"/>
      <scheme val="minor"/>
    </font>
    <font>
      <sz val="11"/>
      <color theme="1"/>
      <name val="Calibri"/>
      <family val="2"/>
      <scheme val="minor"/>
    </font>
    <font>
      <sz val="10.5"/>
      <name val="Times New Roman"/>
      <family val="1"/>
    </font>
    <font>
      <i/>
      <sz val="13"/>
      <name val="Times New Roman"/>
      <family val="1"/>
    </font>
    <font>
      <sz val="12"/>
      <name val="Arial"/>
      <family val="2"/>
    </font>
    <font>
      <b/>
      <sz val="11"/>
      <name val="Times New Roman"/>
      <family val="1"/>
    </font>
    <font>
      <sz val="11"/>
      <name val="Times New Roman"/>
      <family val="1"/>
    </font>
    <font>
      <i/>
      <sz val="11"/>
      <name val="Times New Roman"/>
      <family val="1"/>
    </font>
    <font>
      <b/>
      <sz val="9"/>
      <color indexed="81"/>
      <name val="Tahoma"/>
      <family val="2"/>
    </font>
    <font>
      <sz val="9"/>
      <color indexed="81"/>
      <name val="Tahoma"/>
      <family val="2"/>
    </font>
    <font>
      <i/>
      <sz val="10"/>
      <color theme="0"/>
      <name val="Times New Roman"/>
      <family val="1"/>
    </font>
    <font>
      <i/>
      <sz val="12"/>
      <name val="Times New Roman"/>
      <family val="1"/>
    </font>
    <font>
      <sz val="7"/>
      <name val="Times New Roman"/>
      <family val="1"/>
    </font>
    <font>
      <sz val="11"/>
      <name val="Arial"/>
      <family val="2"/>
    </font>
    <font>
      <sz val="11"/>
      <color rgb="FFFF0000"/>
      <name val="Times New Roman"/>
      <family val="1"/>
    </font>
    <font>
      <sz val="11"/>
      <color rgb="FFFF0000"/>
      <name val="Arial"/>
      <family val="2"/>
    </font>
    <font>
      <i/>
      <sz val="10"/>
      <color theme="1"/>
      <name val="Times New Roman"/>
      <family val="1"/>
      <charset val="163"/>
    </font>
    <font>
      <sz val="11"/>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s>
  <cellStyleXfs count="17">
    <xf numFmtId="0" fontId="0" fillId="0" borderId="0"/>
    <xf numFmtId="0" fontId="9" fillId="0" borderId="0"/>
    <xf numFmtId="164" fontId="10" fillId="0" borderId="5" applyBorder="0"/>
    <xf numFmtId="164" fontId="11" fillId="0" borderId="4">
      <protection locked="0"/>
    </xf>
    <xf numFmtId="0" fontId="12" fillId="0" borderId="6" applyNumberFormat="0" applyAlignment="0" applyProtection="0">
      <alignment horizontal="left" vertical="center"/>
    </xf>
    <xf numFmtId="0" fontId="12" fillId="0" borderId="7">
      <alignment horizontal="left" vertical="center"/>
    </xf>
    <xf numFmtId="0" fontId="13" fillId="0" borderId="0"/>
    <xf numFmtId="0" fontId="34" fillId="0" borderId="0"/>
    <xf numFmtId="0" fontId="13" fillId="0" borderId="0"/>
    <xf numFmtId="0" fontId="16" fillId="0" borderId="0"/>
    <xf numFmtId="0" fontId="16" fillId="0" borderId="0"/>
    <xf numFmtId="43" fontId="13" fillId="0" borderId="0" applyFont="0" applyFill="0" applyBorder="0" applyAlignment="0" applyProtection="0"/>
    <xf numFmtId="0" fontId="16" fillId="0" borderId="0"/>
    <xf numFmtId="0" fontId="16" fillId="0" borderId="0"/>
    <xf numFmtId="0" fontId="17" fillId="0" borderId="0"/>
    <xf numFmtId="0" fontId="16" fillId="0" borderId="0"/>
    <xf numFmtId="0" fontId="9" fillId="0" borderId="0"/>
  </cellStyleXfs>
  <cellXfs count="516">
    <xf numFmtId="0" fontId="0" fillId="0" borderId="0" xfId="0"/>
    <xf numFmtId="0" fontId="3" fillId="0" borderId="0" xfId="6" applyFont="1" applyFill="1"/>
    <xf numFmtId="0" fontId="2" fillId="0" borderId="0" xfId="6" applyFont="1" applyFill="1"/>
    <xf numFmtId="2" fontId="6" fillId="0" borderId="0" xfId="6" applyNumberFormat="1" applyFont="1" applyFill="1"/>
    <xf numFmtId="0" fontId="6" fillId="0" borderId="0" xfId="6" applyFont="1" applyFill="1"/>
    <xf numFmtId="4" fontId="6" fillId="0" borderId="0" xfId="6" applyNumberFormat="1" applyFont="1" applyFill="1"/>
    <xf numFmtId="2" fontId="3" fillId="0" borderId="0" xfId="6" applyNumberFormat="1" applyFont="1" applyFill="1"/>
    <xf numFmtId="4" fontId="3" fillId="0" borderId="0" xfId="6" applyNumberFormat="1" applyFont="1" applyFill="1"/>
    <xf numFmtId="0" fontId="7" fillId="0" borderId="0" xfId="6" applyFont="1" applyFill="1"/>
    <xf numFmtId="0" fontId="8" fillId="0" borderId="0" xfId="6" applyFont="1" applyFill="1" applyAlignment="1">
      <alignment vertical="center"/>
    </xf>
    <xf numFmtId="0" fontId="3" fillId="0" borderId="0" xfId="6" applyFont="1" applyFill="1" applyAlignment="1">
      <alignment vertical="center"/>
    </xf>
    <xf numFmtId="2" fontId="3" fillId="0" borderId="0" xfId="6" applyNumberFormat="1" applyFont="1" applyFill="1" applyAlignment="1">
      <alignment vertical="center"/>
    </xf>
    <xf numFmtId="165" fontId="6" fillId="0" borderId="0" xfId="6" applyNumberFormat="1" applyFont="1" applyFill="1"/>
    <xf numFmtId="0" fontId="14" fillId="0" borderId="0" xfId="0" applyFont="1" applyBorder="1"/>
    <xf numFmtId="0" fontId="18" fillId="0" borderId="0" xfId="0" applyFont="1"/>
    <xf numFmtId="0" fontId="19" fillId="0" borderId="0" xfId="0" applyFont="1"/>
    <xf numFmtId="0" fontId="20" fillId="0" borderId="0" xfId="0" applyFont="1"/>
    <xf numFmtId="0" fontId="16" fillId="0" borderId="0" xfId="0" applyFont="1"/>
    <xf numFmtId="2" fontId="16" fillId="0" borderId="0" xfId="0" applyNumberFormat="1" applyFont="1"/>
    <xf numFmtId="4" fontId="16" fillId="0" borderId="0" xfId="0" applyNumberFormat="1" applyFont="1"/>
    <xf numFmtId="4" fontId="16" fillId="0" borderId="0" xfId="0" applyNumberFormat="1" applyFont="1" applyFill="1"/>
    <xf numFmtId="0" fontId="16"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horizontal="center" vertical="center"/>
    </xf>
    <xf numFmtId="2" fontId="0" fillId="0" borderId="0" xfId="0" applyNumberFormat="1" applyFont="1"/>
    <xf numFmtId="0" fontId="0" fillId="0" borderId="0" xfId="0" applyFont="1" applyFill="1"/>
    <xf numFmtId="0" fontId="1" fillId="0" borderId="0" xfId="0" applyFont="1" applyBorder="1"/>
    <xf numFmtId="0" fontId="1" fillId="0" borderId="0" xfId="0" applyFont="1" applyFill="1" applyBorder="1"/>
    <xf numFmtId="0" fontId="4" fillId="0" borderId="0" xfId="0" applyFont="1"/>
    <xf numFmtId="0" fontId="2" fillId="0" borderId="0" xfId="0" applyFont="1" applyAlignment="1">
      <alignment vertical="center"/>
    </xf>
    <xf numFmtId="0" fontId="20" fillId="0" borderId="0" xfId="0" applyFont="1" applyAlignment="1">
      <alignment horizontal="left" vertical="center"/>
    </xf>
    <xf numFmtId="0" fontId="18" fillId="0" borderId="0" xfId="0" applyFont="1" applyBorder="1"/>
    <xf numFmtId="4" fontId="18" fillId="0" borderId="0" xfId="0" applyNumberFormat="1" applyFont="1" applyBorder="1"/>
    <xf numFmtId="4" fontId="18" fillId="0" borderId="0" xfId="0" applyNumberFormat="1" applyFont="1"/>
    <xf numFmtId="49" fontId="3" fillId="0" borderId="2" xfId="0" quotePrefix="1" applyNumberFormat="1" applyFont="1" applyBorder="1" applyAlignment="1">
      <alignment horizontal="center" vertical="center"/>
    </xf>
    <xf numFmtId="49" fontId="3" fillId="0" borderId="2" xfId="0" applyNumberFormat="1" applyFont="1" applyBorder="1" applyAlignment="1">
      <alignment horizontal="center" vertical="center"/>
    </xf>
    <xf numFmtId="0" fontId="5" fillId="0" borderId="0" xfId="0" applyFont="1" applyAlignment="1">
      <alignment horizontal="center" vertical="center"/>
    </xf>
    <xf numFmtId="0" fontId="14" fillId="0" borderId="8" xfId="0" applyFont="1" applyBorder="1" applyAlignment="1">
      <alignment horizontal="left" vertical="center" wrapText="1"/>
    </xf>
    <xf numFmtId="0" fontId="4" fillId="0" borderId="0" xfId="0" applyFont="1" applyFill="1"/>
    <xf numFmtId="0" fontId="0" fillId="0" borderId="0" xfId="0" applyFont="1" applyFill="1" applyAlignment="1">
      <alignment horizontal="center"/>
    </xf>
    <xf numFmtId="0" fontId="18" fillId="0" borderId="0" xfId="0" applyFont="1" applyFill="1"/>
    <xf numFmtId="0" fontId="14" fillId="0" borderId="8" xfId="0" applyFont="1" applyBorder="1" applyAlignment="1">
      <alignment horizontal="center" vertical="center"/>
    </xf>
    <xf numFmtId="4" fontId="2" fillId="0" borderId="0" xfId="0" applyNumberFormat="1" applyFont="1" applyAlignment="1">
      <alignment vertical="center"/>
    </xf>
    <xf numFmtId="4" fontId="1" fillId="0" borderId="0" xfId="0" applyNumberFormat="1" applyFont="1" applyBorder="1"/>
    <xf numFmtId="0" fontId="8" fillId="0" borderId="0" xfId="6" applyFont="1" applyFill="1"/>
    <xf numFmtId="0" fontId="3" fillId="0" borderId="0" xfId="6" applyFont="1" applyFill="1" applyAlignment="1">
      <alignment horizontal="left"/>
    </xf>
    <xf numFmtId="0" fontId="1" fillId="0" borderId="0" xfId="6" applyFont="1" applyFill="1" applyBorder="1"/>
    <xf numFmtId="0" fontId="1" fillId="0" borderId="0" xfId="6" applyFont="1" applyFill="1"/>
    <xf numFmtId="2" fontId="1" fillId="0" borderId="0" xfId="6" applyNumberFormat="1" applyFont="1" applyFill="1"/>
    <xf numFmtId="0" fontId="24" fillId="0" borderId="0" xfId="6" applyFont="1" applyFill="1"/>
    <xf numFmtId="0" fontId="6" fillId="0" borderId="3" xfId="6" applyFont="1" applyFill="1" applyBorder="1" applyAlignment="1">
      <alignment horizontal="center" vertical="center"/>
    </xf>
    <xf numFmtId="0" fontId="6" fillId="0" borderId="3" xfId="6" applyFont="1" applyFill="1" applyBorder="1" applyAlignment="1">
      <alignment horizontal="center" vertical="center" wrapText="1"/>
    </xf>
    <xf numFmtId="0" fontId="3" fillId="0" borderId="3" xfId="6" applyFont="1" applyFill="1" applyBorder="1" applyAlignment="1">
      <alignment horizontal="center" vertical="center"/>
    </xf>
    <xf numFmtId="0" fontId="6" fillId="0" borderId="4" xfId="6" applyFont="1" applyFill="1" applyBorder="1" applyAlignment="1">
      <alignment horizontal="center" vertical="center"/>
    </xf>
    <xf numFmtId="0" fontId="3" fillId="0" borderId="4" xfId="6" applyFont="1" applyFill="1" applyBorder="1" applyAlignment="1">
      <alignment horizontal="center" vertical="center"/>
    </xf>
    <xf numFmtId="2" fontId="8" fillId="0" borderId="0" xfId="6" applyNumberFormat="1" applyFont="1" applyFill="1"/>
    <xf numFmtId="166" fontId="3" fillId="0" borderId="0" xfId="6" applyNumberFormat="1" applyFont="1" applyFill="1"/>
    <xf numFmtId="0" fontId="16" fillId="0" borderId="2"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left" vertical="center" wrapText="1"/>
    </xf>
    <xf numFmtId="0" fontId="16"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16" fillId="0" borderId="2" xfId="1" applyFont="1" applyBorder="1" applyAlignment="1">
      <alignment horizontal="left" vertical="center" wrapText="1"/>
    </xf>
    <xf numFmtId="0" fontId="27" fillId="0" borderId="0" xfId="0" applyFont="1" applyFill="1" applyAlignment="1">
      <alignment horizontal="center" vertical="center"/>
    </xf>
    <xf numFmtId="49" fontId="25" fillId="0" borderId="2" xfId="0" quotePrefix="1" applyNumberFormat="1" applyFont="1" applyBorder="1" applyAlignment="1">
      <alignment horizontal="center" vertical="center"/>
    </xf>
    <xf numFmtId="49" fontId="25" fillId="0" borderId="2" xfId="0" applyNumberFormat="1" applyFont="1" applyBorder="1" applyAlignment="1">
      <alignment horizontal="center" vertical="center"/>
    </xf>
    <xf numFmtId="49" fontId="26" fillId="0" borderId="2" xfId="0" quotePrefix="1" applyNumberFormat="1" applyFont="1" applyBorder="1" applyAlignment="1">
      <alignment horizontal="center" vertical="center"/>
    </xf>
    <xf numFmtId="49" fontId="26" fillId="0" borderId="2" xfId="0" applyNumberFormat="1" applyFont="1" applyBorder="1" applyAlignment="1">
      <alignment horizontal="center" vertical="center"/>
    </xf>
    <xf numFmtId="0" fontId="27" fillId="0" borderId="0" xfId="0" applyFont="1" applyAlignment="1">
      <alignment horizontal="center" vertical="center"/>
    </xf>
    <xf numFmtId="167" fontId="3" fillId="0" borderId="0" xfId="6" applyNumberFormat="1" applyFont="1" applyFill="1"/>
    <xf numFmtId="4" fontId="0" fillId="0" borderId="0" xfId="0" applyNumberFormat="1" applyFont="1"/>
    <xf numFmtId="4" fontId="1" fillId="0" borderId="0" xfId="0" applyNumberFormat="1" applyFont="1" applyFill="1" applyBorder="1"/>
    <xf numFmtId="4" fontId="0" fillId="0" borderId="0" xfId="0" applyNumberFormat="1" applyFont="1" applyFill="1"/>
    <xf numFmtId="3" fontId="3" fillId="0" borderId="4" xfId="6" applyNumberFormat="1" applyFont="1" applyFill="1" applyBorder="1" applyAlignment="1" applyProtection="1">
      <alignment horizontal="center" vertical="center"/>
      <protection locked="0"/>
    </xf>
    <xf numFmtId="4" fontId="2" fillId="0" borderId="0" xfId="0" applyNumberFormat="1" applyFont="1" applyBorder="1"/>
    <xf numFmtId="168" fontId="2" fillId="0" borderId="0" xfId="0" applyNumberFormat="1" applyFont="1" applyBorder="1"/>
    <xf numFmtId="168" fontId="2" fillId="0" borderId="0" xfId="0" applyNumberFormat="1" applyFont="1" applyFill="1" applyBorder="1"/>
    <xf numFmtId="0" fontId="2" fillId="0" borderId="0" xfId="0" applyFont="1"/>
    <xf numFmtId="0" fontId="16" fillId="0" borderId="0" xfId="0" applyFont="1" applyAlignment="1">
      <alignment horizontal="center"/>
    </xf>
    <xf numFmtId="0" fontId="25" fillId="0" borderId="0" xfId="0" applyFont="1" applyAlignment="1">
      <alignment horizontal="center" vertical="center"/>
    </xf>
    <xf numFmtId="0" fontId="23" fillId="0" borderId="0" xfId="0" applyFont="1"/>
    <xf numFmtId="0" fontId="14" fillId="0" borderId="0" xfId="0" applyFont="1"/>
    <xf numFmtId="2" fontId="3" fillId="0" borderId="2" xfId="0" quotePrefix="1" applyNumberFormat="1" applyFont="1" applyBorder="1" applyAlignment="1">
      <alignment horizontal="center" vertical="center"/>
    </xf>
    <xf numFmtId="2" fontId="3" fillId="0" borderId="2" xfId="0" applyNumberFormat="1" applyFont="1" applyBorder="1" applyAlignment="1">
      <alignment horizontal="center" vertical="center"/>
    </xf>
    <xf numFmtId="2" fontId="2" fillId="0" borderId="0" xfId="0" applyNumberFormat="1" applyFont="1" applyAlignment="1">
      <alignment vertical="center"/>
    </xf>
    <xf numFmtId="0" fontId="14" fillId="0" borderId="2" xfId="0" applyFont="1" applyBorder="1" applyAlignment="1">
      <alignment horizontal="center" vertical="center"/>
    </xf>
    <xf numFmtId="0" fontId="7" fillId="0" borderId="4" xfId="6" applyFont="1" applyFill="1" applyBorder="1" applyAlignment="1">
      <alignment horizontal="left" vertical="center" wrapText="1"/>
    </xf>
    <xf numFmtId="0" fontId="3" fillId="0" borderId="4" xfId="6" applyFont="1" applyFill="1" applyBorder="1" applyAlignment="1" applyProtection="1">
      <alignment horizontal="left" vertical="center" wrapText="1"/>
      <protection locked="0"/>
    </xf>
    <xf numFmtId="0" fontId="14" fillId="2" borderId="2" xfId="0" applyFont="1" applyFill="1" applyBorder="1" applyAlignment="1">
      <alignment horizontal="center" vertical="center" wrapText="1"/>
    </xf>
    <xf numFmtId="0" fontId="14" fillId="2" borderId="2" xfId="0" applyFont="1" applyFill="1" applyBorder="1" applyAlignment="1">
      <alignment horizontal="justify" vertical="center" wrapText="1"/>
    </xf>
    <xf numFmtId="0" fontId="16" fillId="2" borderId="2" xfId="0" applyFont="1" applyFill="1" applyBorder="1" applyAlignment="1">
      <alignment horizontal="center" vertical="center" wrapText="1"/>
    </xf>
    <xf numFmtId="2" fontId="28"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xf>
    <xf numFmtId="0" fontId="14" fillId="0" borderId="2" xfId="6" applyFont="1" applyBorder="1" applyAlignment="1">
      <alignment horizontal="center" vertical="center"/>
    </xf>
    <xf numFmtId="0" fontId="14" fillId="0" borderId="2" xfId="6" applyFont="1" applyBorder="1" applyAlignment="1">
      <alignment horizontal="left" vertical="center" wrapText="1"/>
    </xf>
    <xf numFmtId="0" fontId="14" fillId="0" borderId="2" xfId="6" applyFont="1" applyFill="1" applyBorder="1" applyAlignment="1">
      <alignment horizontal="center" vertical="center"/>
    </xf>
    <xf numFmtId="0" fontId="20" fillId="0" borderId="2" xfId="6" applyFont="1" applyFill="1" applyBorder="1" applyAlignment="1">
      <alignment horizontal="left" vertical="center" wrapText="1"/>
    </xf>
    <xf numFmtId="0" fontId="16" fillId="0" borderId="2" xfId="6" applyFont="1" applyBorder="1" applyAlignment="1">
      <alignment horizontal="center" vertical="center"/>
    </xf>
    <xf numFmtId="0" fontId="16" fillId="0" borderId="2" xfId="6" applyFont="1" applyBorder="1" applyAlignment="1">
      <alignment horizontal="left" vertical="center" wrapText="1"/>
    </xf>
    <xf numFmtId="2" fontId="20" fillId="0" borderId="2" xfId="0" applyNumberFormat="1" applyFont="1" applyFill="1" applyBorder="1" applyAlignment="1" applyProtection="1">
      <alignment horizontal="center"/>
      <protection locked="0"/>
    </xf>
    <xf numFmtId="2" fontId="16" fillId="0" borderId="2" xfId="0" applyNumberFormat="1" applyFont="1" applyFill="1" applyBorder="1" applyAlignment="1" applyProtection="1">
      <alignment horizontal="center"/>
      <protection locked="0"/>
    </xf>
    <xf numFmtId="0" fontId="16" fillId="0" borderId="2" xfId="6" applyFont="1" applyFill="1" applyBorder="1" applyAlignment="1" applyProtection="1">
      <alignment horizontal="left" vertical="center" wrapText="1"/>
      <protection locked="0"/>
    </xf>
    <xf numFmtId="0" fontId="20" fillId="0" borderId="2" xfId="6" applyFont="1" applyBorder="1" applyAlignment="1">
      <alignment horizontal="left" vertical="center" wrapText="1"/>
    </xf>
    <xf numFmtId="0" fontId="16" fillId="0" borderId="2" xfId="6" applyFont="1" applyFill="1" applyBorder="1" applyAlignment="1">
      <alignment horizontal="center" vertical="center"/>
    </xf>
    <xf numFmtId="0" fontId="20" fillId="0" borderId="2" xfId="6" applyFont="1" applyBorder="1" applyAlignment="1">
      <alignment horizontal="center" vertical="center"/>
    </xf>
    <xf numFmtId="2" fontId="20" fillId="0" borderId="2" xfId="0" applyNumberFormat="1" applyFont="1" applyBorder="1" applyAlignment="1">
      <alignment horizontal="center" vertical="center"/>
    </xf>
    <xf numFmtId="0" fontId="16" fillId="0" borderId="2" xfId="6" applyFont="1" applyFill="1" applyBorder="1" applyAlignment="1">
      <alignment horizontal="left" vertical="center" wrapText="1"/>
    </xf>
    <xf numFmtId="2" fontId="16" fillId="0" borderId="2" xfId="0" applyNumberFormat="1" applyFont="1" applyFill="1" applyBorder="1" applyAlignment="1">
      <alignment horizontal="center"/>
    </xf>
    <xf numFmtId="2" fontId="16" fillId="0" borderId="2" xfId="0" applyNumberFormat="1"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2" xfId="0" applyFont="1" applyFill="1" applyBorder="1" applyAlignment="1">
      <alignment horizontal="justify" vertical="center" wrapText="1"/>
    </xf>
    <xf numFmtId="0" fontId="0" fillId="0" borderId="0" xfId="0" applyFont="1" applyFill="1" applyAlignment="1">
      <alignment vertical="center"/>
    </xf>
    <xf numFmtId="2" fontId="20" fillId="0" borderId="2" xfId="0" applyNumberFormat="1" applyFont="1" applyFill="1" applyBorder="1" applyAlignment="1" applyProtection="1">
      <alignment horizontal="center" vertical="center"/>
      <protection locked="0"/>
    </xf>
    <xf numFmtId="2" fontId="16" fillId="0" borderId="2" xfId="0" applyNumberFormat="1" applyFont="1" applyFill="1" applyBorder="1" applyAlignment="1" applyProtection="1">
      <alignment horizontal="center" vertical="center"/>
      <protection locked="0"/>
    </xf>
    <xf numFmtId="2" fontId="16" fillId="0" borderId="2" xfId="0" applyNumberFormat="1" applyFont="1" applyFill="1" applyBorder="1" applyAlignment="1">
      <alignment horizontal="center" vertical="center"/>
    </xf>
    <xf numFmtId="0" fontId="16" fillId="0" borderId="2" xfId="0" applyFont="1" applyFill="1" applyBorder="1" applyAlignment="1" applyProtection="1">
      <alignment horizontal="center" vertical="center"/>
      <protection hidden="1"/>
    </xf>
    <xf numFmtId="49" fontId="14" fillId="0" borderId="2" xfId="0" applyNumberFormat="1" applyFont="1" applyFill="1" applyBorder="1" applyAlignment="1" applyProtection="1">
      <alignment horizontal="justify" vertical="center" wrapText="1"/>
      <protection hidden="1"/>
    </xf>
    <xf numFmtId="0" fontId="14" fillId="0" borderId="2" xfId="0" applyFont="1" applyFill="1" applyBorder="1" applyAlignment="1" applyProtection="1">
      <alignment horizontal="center" vertical="center"/>
      <protection hidden="1"/>
    </xf>
    <xf numFmtId="0" fontId="14" fillId="0" borderId="2" xfId="0" applyNumberFormat="1" applyFont="1" applyFill="1" applyBorder="1" applyAlignment="1" applyProtection="1">
      <alignment horizontal="justify" vertical="center" wrapText="1"/>
      <protection hidden="1"/>
    </xf>
    <xf numFmtId="0" fontId="14" fillId="0" borderId="2" xfId="0" applyNumberFormat="1" applyFont="1" applyFill="1" applyBorder="1" applyAlignment="1" applyProtection="1">
      <alignment horizontal="center" vertical="center" wrapText="1"/>
      <protection hidden="1"/>
    </xf>
    <xf numFmtId="0" fontId="20" fillId="0" borderId="2" xfId="0" applyNumberFormat="1" applyFont="1" applyFill="1" applyBorder="1" applyAlignment="1" applyProtection="1">
      <alignment horizontal="justify" vertical="center" wrapText="1"/>
      <protection hidden="1"/>
    </xf>
    <xf numFmtId="0" fontId="16" fillId="0" borderId="2" xfId="0" applyFont="1" applyFill="1" applyBorder="1" applyAlignment="1" applyProtection="1">
      <alignment horizontal="left" vertical="center"/>
      <protection hidden="1"/>
    </xf>
    <xf numFmtId="0" fontId="16" fillId="0" borderId="2" xfId="0" applyNumberFormat="1" applyFont="1" applyFill="1" applyBorder="1" applyAlignment="1" applyProtection="1">
      <alignment horizontal="justify" vertical="center" wrapText="1"/>
      <protection hidden="1"/>
    </xf>
    <xf numFmtId="0" fontId="16" fillId="0" borderId="2" xfId="0" applyNumberFormat="1" applyFont="1" applyFill="1" applyBorder="1" applyAlignment="1" applyProtection="1">
      <alignment horizontal="center" vertical="center" wrapText="1"/>
      <protection hidden="1"/>
    </xf>
    <xf numFmtId="0" fontId="20" fillId="0" borderId="2" xfId="0" applyNumberFormat="1" applyFont="1" applyFill="1" applyBorder="1" applyAlignment="1" applyProtection="1">
      <alignment horizontal="center" vertical="center" wrapText="1"/>
      <protection hidden="1"/>
    </xf>
    <xf numFmtId="0" fontId="14" fillId="0" borderId="2" xfId="0" applyNumberFormat="1" applyFont="1" applyFill="1" applyBorder="1" applyAlignment="1" applyProtection="1">
      <alignment horizontal="justify" vertical="center"/>
      <protection hidden="1"/>
    </xf>
    <xf numFmtId="0" fontId="14" fillId="0" borderId="2" xfId="0" applyFont="1" applyFill="1" applyBorder="1" applyAlignment="1" applyProtection="1">
      <alignment horizontal="center" vertical="center" wrapText="1"/>
      <protection hidden="1"/>
    </xf>
    <xf numFmtId="0" fontId="20" fillId="0" borderId="2" xfId="0" applyNumberFormat="1" applyFont="1" applyFill="1" applyBorder="1" applyAlignment="1" applyProtection="1">
      <alignment horizontal="justify" vertical="center"/>
      <protection hidden="1"/>
    </xf>
    <xf numFmtId="0" fontId="16" fillId="0" borderId="2" xfId="0" applyNumberFormat="1" applyFont="1" applyFill="1" applyBorder="1" applyAlignment="1" applyProtection="1">
      <alignment horizontal="justify" vertical="center"/>
      <protection hidden="1"/>
    </xf>
    <xf numFmtId="0" fontId="16" fillId="0" borderId="2"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justify" vertical="center" wrapText="1"/>
      <protection hidden="1"/>
    </xf>
    <xf numFmtId="0" fontId="16" fillId="0" borderId="2" xfId="0" applyFont="1" applyFill="1" applyBorder="1" applyAlignment="1" applyProtection="1">
      <alignment horizontal="left" vertical="center" wrapText="1"/>
      <protection hidden="1"/>
    </xf>
    <xf numFmtId="40" fontId="16" fillId="0" borderId="2" xfId="0" applyNumberFormat="1" applyFont="1" applyFill="1" applyBorder="1" applyAlignment="1" applyProtection="1">
      <alignment horizontal="center" vertical="center"/>
      <protection hidden="1"/>
    </xf>
    <xf numFmtId="40" fontId="16" fillId="0" borderId="2" xfId="0" applyNumberFormat="1" applyFont="1" applyFill="1" applyBorder="1" applyAlignment="1" applyProtection="1">
      <alignment horizontal="justify" vertical="center"/>
      <protection hidden="1"/>
    </xf>
    <xf numFmtId="0" fontId="14" fillId="0" borderId="2" xfId="0" applyFont="1" applyFill="1" applyBorder="1" applyAlignment="1" applyProtection="1">
      <alignment horizontal="justify" vertical="center"/>
      <protection hidden="1"/>
    </xf>
    <xf numFmtId="0" fontId="20" fillId="0" borderId="0" xfId="0" applyFont="1" applyFill="1"/>
    <xf numFmtId="49" fontId="14" fillId="0" borderId="2" xfId="0" applyNumberFormat="1" applyFont="1" applyFill="1" applyBorder="1" applyAlignment="1" applyProtection="1">
      <alignment horizontal="center" vertical="center"/>
      <protection hidden="1"/>
    </xf>
    <xf numFmtId="43" fontId="14" fillId="0" borderId="2" xfId="0" applyNumberFormat="1" applyFont="1" applyBorder="1" applyAlignment="1">
      <alignment vertical="center"/>
    </xf>
    <xf numFmtId="43" fontId="16" fillId="0" borderId="2" xfId="0" applyNumberFormat="1" applyFont="1" applyBorder="1" applyAlignment="1">
      <alignment vertical="center"/>
    </xf>
    <xf numFmtId="43" fontId="20" fillId="0" borderId="2" xfId="0" applyNumberFormat="1" applyFont="1" applyBorder="1" applyAlignment="1">
      <alignment vertical="center"/>
    </xf>
    <xf numFmtId="43" fontId="20" fillId="0" borderId="2" xfId="0" applyNumberFormat="1" applyFont="1" applyFill="1" applyBorder="1" applyAlignment="1">
      <alignment vertical="center"/>
    </xf>
    <xf numFmtId="0" fontId="20" fillId="0" borderId="2" xfId="0" applyFont="1" applyFill="1" applyBorder="1" applyAlignment="1" applyProtection="1">
      <alignment horizontal="justify" vertical="center" wrapText="1"/>
      <protection hidden="1"/>
    </xf>
    <xf numFmtId="0" fontId="18" fillId="0" borderId="0" xfId="0" applyFont="1" applyAlignment="1">
      <alignment vertical="center"/>
    </xf>
    <xf numFmtId="0" fontId="16" fillId="0" borderId="8" xfId="0" applyFont="1" applyBorder="1" applyAlignment="1">
      <alignment horizontal="center" vertical="center"/>
    </xf>
    <xf numFmtId="0" fontId="20" fillId="0" borderId="2" xfId="6" applyFont="1" applyFill="1" applyBorder="1" applyAlignment="1" applyProtection="1">
      <alignment horizontal="left" vertical="center" wrapText="1"/>
      <protection locked="0"/>
    </xf>
    <xf numFmtId="0" fontId="13" fillId="0" borderId="0" xfId="0" applyFont="1"/>
    <xf numFmtId="0" fontId="7" fillId="0" borderId="4" xfId="6" applyFont="1" applyFill="1" applyBorder="1" applyAlignment="1" applyProtection="1">
      <alignment horizontal="left" vertical="center" wrapText="1"/>
      <protection locked="0"/>
    </xf>
    <xf numFmtId="3" fontId="7" fillId="0" borderId="4" xfId="6" applyNumberFormat="1" applyFont="1" applyFill="1" applyBorder="1" applyAlignment="1" applyProtection="1">
      <alignment horizontal="center" vertical="center"/>
      <protection locked="0"/>
    </xf>
    <xf numFmtId="167" fontId="6" fillId="0" borderId="0" xfId="6" applyNumberFormat="1" applyFont="1" applyFill="1"/>
    <xf numFmtId="0" fontId="7" fillId="0" borderId="0" xfId="6" applyFont="1" applyFill="1" applyAlignment="1">
      <alignment vertical="center"/>
    </xf>
    <xf numFmtId="4" fontId="6" fillId="0" borderId="0" xfId="6" applyNumberFormat="1" applyFont="1" applyFill="1" applyAlignment="1">
      <alignment vertical="center"/>
    </xf>
    <xf numFmtId="43" fontId="14" fillId="0" borderId="2" xfId="0" applyNumberFormat="1" applyFont="1" applyFill="1" applyBorder="1" applyAlignment="1">
      <alignment vertical="center" wrapText="1"/>
    </xf>
    <xf numFmtId="43" fontId="16" fillId="0" borderId="2" xfId="0" applyNumberFormat="1" applyFont="1" applyFill="1" applyBorder="1" applyAlignment="1">
      <alignment vertical="center" wrapText="1"/>
    </xf>
    <xf numFmtId="43" fontId="16" fillId="2" borderId="2" xfId="0" applyNumberFormat="1" applyFont="1" applyFill="1" applyBorder="1" applyAlignment="1">
      <alignment vertical="center" wrapText="1"/>
    </xf>
    <xf numFmtId="43" fontId="23" fillId="2" borderId="2" xfId="0" applyNumberFormat="1" applyFont="1" applyFill="1" applyBorder="1" applyAlignment="1">
      <alignment vertical="center" wrapText="1"/>
    </xf>
    <xf numFmtId="43" fontId="20" fillId="0" borderId="2" xfId="0" applyNumberFormat="1" applyFont="1" applyFill="1" applyBorder="1" applyAlignment="1">
      <alignment vertical="center" wrapText="1"/>
    </xf>
    <xf numFmtId="169" fontId="0" fillId="0" borderId="0" xfId="0" applyNumberFormat="1" applyFont="1" applyAlignment="1">
      <alignment horizontal="center"/>
    </xf>
    <xf numFmtId="0" fontId="30" fillId="0" borderId="0" xfId="0" applyFont="1"/>
    <xf numFmtId="0" fontId="19" fillId="0" borderId="0" xfId="0" applyFont="1" applyFill="1"/>
    <xf numFmtId="2" fontId="19" fillId="0" borderId="0" xfId="0" applyNumberFormat="1" applyFont="1"/>
    <xf numFmtId="0" fontId="15" fillId="0" borderId="2" xfId="0" applyFont="1" applyBorder="1" applyAlignment="1">
      <alignment horizontal="center" vertical="center" wrapText="1"/>
    </xf>
    <xf numFmtId="0" fontId="5" fillId="0" borderId="2" xfId="0" applyFont="1" applyBorder="1" applyAlignment="1">
      <alignment horizontal="center" vertical="center"/>
    </xf>
    <xf numFmtId="168" fontId="13" fillId="0" borderId="0" xfId="0" applyNumberFormat="1" applyFont="1"/>
    <xf numFmtId="0" fontId="20" fillId="0" borderId="2" xfId="0" applyFont="1" applyFill="1" applyBorder="1" applyAlignment="1" applyProtection="1">
      <alignment horizontal="left" vertical="center"/>
      <protection hidden="1"/>
    </xf>
    <xf numFmtId="0" fontId="32" fillId="0" borderId="0" xfId="0" applyFont="1"/>
    <xf numFmtId="0" fontId="33" fillId="0" borderId="0" xfId="0" applyFont="1"/>
    <xf numFmtId="169" fontId="14" fillId="0" borderId="2" xfId="7" applyNumberFormat="1" applyFont="1" applyBorder="1" applyAlignment="1">
      <alignment vertical="center"/>
    </xf>
    <xf numFmtId="169" fontId="14" fillId="0" borderId="2" xfId="7" applyNumberFormat="1" applyFont="1" applyFill="1" applyBorder="1" applyAlignment="1">
      <alignment vertical="center" wrapText="1"/>
    </xf>
    <xf numFmtId="169" fontId="14" fillId="0" borderId="2" xfId="7" applyNumberFormat="1" applyFont="1" applyFill="1" applyBorder="1" applyAlignment="1" applyProtection="1">
      <alignment vertical="center" wrapText="1"/>
      <protection hidden="1"/>
    </xf>
    <xf numFmtId="169" fontId="16" fillId="0" borderId="2" xfId="7" applyNumberFormat="1" applyFont="1" applyBorder="1" applyAlignment="1">
      <alignment vertical="center"/>
    </xf>
    <xf numFmtId="169" fontId="16" fillId="0" borderId="2" xfId="7" applyNumberFormat="1" applyFont="1" applyFill="1" applyBorder="1" applyAlignment="1">
      <alignment vertical="center" wrapText="1"/>
    </xf>
    <xf numFmtId="169" fontId="20" fillId="0" borderId="2" xfId="7" applyNumberFormat="1" applyFont="1" applyBorder="1" applyAlignment="1">
      <alignment vertical="center"/>
    </xf>
    <xf numFmtId="169" fontId="20" fillId="0" borderId="2" xfId="7" applyNumberFormat="1" applyFont="1" applyFill="1" applyBorder="1" applyAlignment="1">
      <alignment vertical="center" wrapText="1"/>
    </xf>
    <xf numFmtId="169" fontId="16" fillId="0" borderId="2" xfId="7" applyNumberFormat="1" applyFont="1" applyFill="1" applyBorder="1" applyAlignment="1" applyProtection="1">
      <alignment vertical="center"/>
      <protection hidden="1"/>
    </xf>
    <xf numFmtId="169" fontId="16" fillId="0" borderId="2" xfId="7" applyNumberFormat="1" applyFont="1" applyBorder="1"/>
    <xf numFmtId="4" fontId="19" fillId="0" borderId="2" xfId="7" applyNumberFormat="1" applyFont="1" applyBorder="1"/>
    <xf numFmtId="4" fontId="13" fillId="0" borderId="2" xfId="7" applyNumberFormat="1" applyFont="1" applyBorder="1"/>
    <xf numFmtId="168" fontId="19" fillId="0" borderId="2" xfId="7" applyNumberFormat="1" applyFont="1" applyBorder="1"/>
    <xf numFmtId="168" fontId="13" fillId="0" borderId="2" xfId="7" applyNumberFormat="1" applyFont="1" applyBorder="1"/>
    <xf numFmtId="0" fontId="16" fillId="0" borderId="0" xfId="9" applyFont="1" applyFill="1" applyAlignment="1">
      <alignment vertical="center"/>
    </xf>
    <xf numFmtId="170" fontId="16" fillId="0" borderId="0" xfId="9" applyNumberFormat="1" applyFont="1" applyFill="1" applyAlignment="1">
      <alignment horizontal="center" vertical="center"/>
    </xf>
    <xf numFmtId="0" fontId="35" fillId="0" borderId="0" xfId="9" applyFont="1" applyFill="1" applyAlignment="1">
      <alignment horizontal="center" vertical="center"/>
    </xf>
    <xf numFmtId="0" fontId="6" fillId="0" borderId="2" xfId="6" applyFont="1" applyFill="1" applyBorder="1" applyAlignment="1">
      <alignment horizontal="center" vertical="center" wrapText="1"/>
    </xf>
    <xf numFmtId="0" fontId="3" fillId="0" borderId="2" xfId="6" applyFont="1" applyFill="1" applyBorder="1" applyAlignment="1">
      <alignment horizontal="center" vertical="center" wrapText="1"/>
    </xf>
    <xf numFmtId="0" fontId="6" fillId="0" borderId="4" xfId="6" applyFont="1" applyFill="1" applyBorder="1" applyAlignment="1">
      <alignment horizontal="left" vertical="center" wrapText="1"/>
    </xf>
    <xf numFmtId="0" fontId="3" fillId="0" borderId="4" xfId="6" applyFont="1" applyFill="1" applyBorder="1" applyAlignment="1">
      <alignment horizontal="left" vertical="center" wrapText="1"/>
    </xf>
    <xf numFmtId="0" fontId="7" fillId="0" borderId="4" xfId="6" applyFont="1" applyFill="1" applyBorder="1" applyAlignment="1">
      <alignment horizontal="center" vertical="center"/>
    </xf>
    <xf numFmtId="0" fontId="3" fillId="0" borderId="4" xfId="1" applyFont="1" applyFill="1" applyBorder="1" applyAlignment="1">
      <alignment horizontal="left" vertical="center" wrapText="1"/>
    </xf>
    <xf numFmtId="49" fontId="3" fillId="0" borderId="2" xfId="0" quotePrefix="1" applyNumberFormat="1" applyFont="1" applyBorder="1" applyAlignment="1">
      <alignment horizontal="center" vertical="center" wrapText="1"/>
    </xf>
    <xf numFmtId="0" fontId="16" fillId="0" borderId="0" xfId="9" applyFont="1" applyFill="1" applyAlignment="1">
      <alignment vertical="center" wrapText="1"/>
    </xf>
    <xf numFmtId="2" fontId="14"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xf>
    <xf numFmtId="4" fontId="14" fillId="0" borderId="2" xfId="7" applyNumberFormat="1" applyFont="1" applyBorder="1" applyAlignment="1">
      <alignment vertical="center"/>
    </xf>
    <xf numFmtId="4" fontId="16" fillId="0" borderId="2" xfId="7" applyNumberFormat="1" applyFont="1" applyBorder="1" applyAlignment="1">
      <alignment vertical="center"/>
    </xf>
    <xf numFmtId="165" fontId="3" fillId="0" borderId="0" xfId="6" applyNumberFormat="1" applyFont="1" applyFill="1"/>
    <xf numFmtId="0" fontId="36" fillId="0" borderId="0" xfId="6" applyFont="1" applyFill="1"/>
    <xf numFmtId="0" fontId="8" fillId="0" borderId="2" xfId="6" applyFont="1" applyFill="1" applyBorder="1" applyAlignment="1">
      <alignment horizontal="center" vertical="center" wrapText="1"/>
    </xf>
    <xf numFmtId="0" fontId="7" fillId="0" borderId="2" xfId="6" applyFont="1" applyFill="1" applyBorder="1" applyAlignment="1">
      <alignment horizontal="center" vertical="center" wrapText="1"/>
    </xf>
    <xf numFmtId="2" fontId="7" fillId="0" borderId="0" xfId="6" applyNumberFormat="1" applyFont="1" applyFill="1"/>
    <xf numFmtId="0" fontId="6" fillId="0" borderId="12" xfId="6" applyFont="1" applyFill="1" applyBorder="1" applyAlignment="1">
      <alignment horizontal="center" vertical="center"/>
    </xf>
    <xf numFmtId="0" fontId="6" fillId="0" borderId="12" xfId="6" applyFont="1" applyFill="1" applyBorder="1" applyAlignment="1">
      <alignment horizontal="left" vertical="center" wrapText="1"/>
    </xf>
    <xf numFmtId="2" fontId="16" fillId="0" borderId="2" xfId="0" applyNumberFormat="1" applyFont="1" applyBorder="1" applyAlignment="1">
      <alignment horizontal="center" vertical="center" wrapText="1"/>
    </xf>
    <xf numFmtId="0" fontId="20" fillId="0" borderId="2" xfId="6" applyFont="1" applyBorder="1" applyAlignment="1">
      <alignment vertical="center"/>
    </xf>
    <xf numFmtId="0" fontId="20" fillId="0" borderId="2" xfId="6" applyFont="1" applyFill="1" applyBorder="1" applyAlignment="1" applyProtection="1">
      <alignment vertical="center" wrapText="1"/>
      <protection locked="0"/>
    </xf>
    <xf numFmtId="0" fontId="0" fillId="0" borderId="0" xfId="0" applyFont="1" applyAlignment="1">
      <alignment wrapText="1"/>
    </xf>
    <xf numFmtId="0" fontId="14" fillId="0" borderId="0" xfId="9" applyFont="1" applyFill="1" applyAlignment="1">
      <alignment vertical="center"/>
    </xf>
    <xf numFmtId="0" fontId="14" fillId="0" borderId="0" xfId="9" applyFont="1" applyFill="1" applyBorder="1" applyAlignment="1">
      <alignment vertical="center"/>
    </xf>
    <xf numFmtId="0" fontId="38" fillId="0" borderId="2" xfId="9" applyFont="1" applyFill="1" applyBorder="1" applyAlignment="1">
      <alignment vertical="center"/>
    </xf>
    <xf numFmtId="4" fontId="39" fillId="0" borderId="2" xfId="16" applyNumberFormat="1" applyFont="1" applyFill="1" applyBorder="1" applyAlignment="1">
      <alignment horizontal="center" vertical="center"/>
    </xf>
    <xf numFmtId="4" fontId="39" fillId="0" borderId="2" xfId="16" applyNumberFormat="1" applyFont="1" applyFill="1" applyBorder="1" applyAlignment="1">
      <alignment horizontal="center" vertical="center" wrapText="1"/>
    </xf>
    <xf numFmtId="0" fontId="39" fillId="0" borderId="2" xfId="7" applyFont="1" applyFill="1" applyBorder="1" applyAlignment="1">
      <alignment horizontal="center" vertical="center" wrapText="1"/>
    </xf>
    <xf numFmtId="40" fontId="39" fillId="0" borderId="2" xfId="7" applyNumberFormat="1" applyFont="1" applyFill="1" applyBorder="1" applyAlignment="1">
      <alignment horizontal="center" vertical="center"/>
    </xf>
    <xf numFmtId="2" fontId="39" fillId="0" borderId="2" xfId="9" applyNumberFormat="1" applyFont="1" applyFill="1" applyBorder="1" applyAlignment="1">
      <alignment horizontal="center" vertical="center" wrapText="1"/>
    </xf>
    <xf numFmtId="0" fontId="16" fillId="0" borderId="2" xfId="9" applyFont="1" applyFill="1" applyBorder="1" applyAlignment="1">
      <alignment vertical="center"/>
    </xf>
    <xf numFmtId="0" fontId="16" fillId="0" borderId="2" xfId="9" applyFont="1" applyFill="1" applyBorder="1" applyAlignment="1">
      <alignment vertical="center" wrapText="1"/>
    </xf>
    <xf numFmtId="0" fontId="38" fillId="0" borderId="2" xfId="9" applyNumberFormat="1" applyFont="1" applyFill="1" applyBorder="1" applyAlignment="1">
      <alignment horizontal="justify" vertical="center" wrapText="1"/>
    </xf>
    <xf numFmtId="4" fontId="38" fillId="0" borderId="2" xfId="9" applyNumberFormat="1" applyFont="1" applyFill="1" applyBorder="1" applyAlignment="1">
      <alignment horizontal="center" vertical="center" wrapText="1"/>
    </xf>
    <xf numFmtId="4" fontId="39" fillId="0" borderId="2" xfId="9" applyNumberFormat="1" applyFont="1" applyFill="1" applyBorder="1" applyAlignment="1">
      <alignment horizontal="right" vertical="center" wrapText="1"/>
    </xf>
    <xf numFmtId="0" fontId="39" fillId="0" borderId="2" xfId="9" applyFont="1" applyFill="1" applyBorder="1" applyAlignment="1">
      <alignment vertical="center"/>
    </xf>
    <xf numFmtId="0" fontId="39" fillId="0" borderId="2" xfId="9" applyFont="1" applyFill="1" applyBorder="1" applyAlignment="1">
      <alignment vertical="center" wrapText="1"/>
    </xf>
    <xf numFmtId="0" fontId="38" fillId="0" borderId="2" xfId="9" applyFont="1" applyFill="1" applyBorder="1" applyAlignment="1">
      <alignment horizontal="justify" vertical="center" wrapText="1"/>
    </xf>
    <xf numFmtId="4" fontId="38" fillId="0" borderId="2" xfId="16" applyNumberFormat="1" applyFont="1" applyFill="1" applyBorder="1" applyAlignment="1">
      <alignment horizontal="center" vertical="center"/>
    </xf>
    <xf numFmtId="4" fontId="39" fillId="0" borderId="2" xfId="9" applyNumberFormat="1" applyFont="1" applyFill="1" applyBorder="1" applyAlignment="1">
      <alignment horizontal="center" vertical="center" wrapText="1"/>
    </xf>
    <xf numFmtId="169" fontId="39" fillId="0" borderId="2" xfId="9" applyNumberFormat="1" applyFont="1" applyFill="1" applyBorder="1" applyAlignment="1">
      <alignment vertical="center" wrapText="1"/>
    </xf>
    <xf numFmtId="0" fontId="14" fillId="0" borderId="0" xfId="9" applyFont="1" applyFill="1" applyAlignment="1">
      <alignment vertical="center" wrapText="1"/>
    </xf>
    <xf numFmtId="170" fontId="39" fillId="0" borderId="2" xfId="9" applyNumberFormat="1" applyFont="1" applyFill="1" applyBorder="1" applyAlignment="1">
      <alignment horizontal="center" vertical="center" wrapText="1"/>
    </xf>
    <xf numFmtId="0" fontId="39" fillId="0" borderId="2" xfId="9" applyFont="1" applyFill="1" applyBorder="1" applyAlignment="1">
      <alignment horizontal="center" vertical="center" wrapText="1"/>
    </xf>
    <xf numFmtId="0" fontId="14" fillId="0" borderId="0" xfId="9" applyFont="1" applyFill="1" applyBorder="1" applyAlignment="1">
      <alignment vertical="center" wrapText="1"/>
    </xf>
    <xf numFmtId="40" fontId="39" fillId="0" borderId="2" xfId="16" applyNumberFormat="1" applyFont="1" applyFill="1" applyBorder="1" applyAlignment="1">
      <alignment horizontal="center" vertical="center"/>
    </xf>
    <xf numFmtId="4" fontId="39" fillId="0" borderId="2" xfId="16" quotePrefix="1" applyNumberFormat="1" applyFont="1" applyFill="1" applyBorder="1" applyAlignment="1">
      <alignment horizontal="center" vertical="center" wrapText="1"/>
    </xf>
    <xf numFmtId="4" fontId="39" fillId="0" borderId="2" xfId="16" applyNumberFormat="1" applyFont="1" applyFill="1" applyBorder="1" applyAlignment="1">
      <alignment vertical="center"/>
    </xf>
    <xf numFmtId="4" fontId="39" fillId="0" borderId="2" xfId="16" quotePrefix="1" applyNumberFormat="1" applyFont="1" applyFill="1" applyBorder="1" applyAlignment="1">
      <alignment vertical="center" wrapText="1"/>
    </xf>
    <xf numFmtId="4" fontId="16" fillId="0" borderId="0" xfId="16" applyNumberFormat="1" applyFont="1" applyFill="1" applyAlignment="1">
      <alignment vertical="center"/>
    </xf>
    <xf numFmtId="4" fontId="16" fillId="0" borderId="0" xfId="16" applyNumberFormat="1" applyFont="1" applyFill="1" applyAlignment="1">
      <alignment vertical="center" wrapText="1"/>
    </xf>
    <xf numFmtId="2" fontId="16" fillId="0" borderId="0" xfId="9" applyNumberFormat="1" applyFont="1" applyFill="1" applyAlignment="1">
      <alignment vertical="center"/>
    </xf>
    <xf numFmtId="170" fontId="38" fillId="0" borderId="2" xfId="9" quotePrefix="1" applyNumberFormat="1" applyFont="1" applyFill="1" applyBorder="1" applyAlignment="1">
      <alignment horizontal="center" vertical="center"/>
    </xf>
    <xf numFmtId="40" fontId="39" fillId="0" borderId="2" xfId="16" applyNumberFormat="1" applyFont="1" applyFill="1" applyBorder="1" applyAlignment="1">
      <alignment horizontal="right" vertical="center" wrapText="1"/>
    </xf>
    <xf numFmtId="40" fontId="39" fillId="0" borderId="2" xfId="16" applyNumberFormat="1" applyFont="1" applyFill="1" applyBorder="1" applyAlignment="1">
      <alignment horizontal="center" vertical="center" wrapText="1"/>
    </xf>
    <xf numFmtId="170" fontId="39" fillId="0" borderId="2" xfId="9" quotePrefix="1" applyNumberFormat="1" applyFont="1" applyFill="1" applyBorder="1" applyAlignment="1">
      <alignment horizontal="center" vertical="center"/>
    </xf>
    <xf numFmtId="43" fontId="16" fillId="0" borderId="2" xfId="9" applyNumberFormat="1" applyFont="1" applyFill="1" applyBorder="1" applyAlignment="1">
      <alignment horizontal="center" vertical="center" wrapText="1"/>
    </xf>
    <xf numFmtId="0" fontId="17" fillId="0" borderId="0" xfId="9" applyFont="1" applyFill="1" applyAlignment="1">
      <alignment vertical="center" wrapText="1"/>
    </xf>
    <xf numFmtId="0" fontId="39" fillId="0" borderId="2" xfId="6" applyFont="1" applyFill="1" applyBorder="1" applyAlignment="1">
      <alignment horizontal="center" vertical="center" wrapText="1"/>
    </xf>
    <xf numFmtId="0" fontId="39" fillId="0" borderId="2" xfId="15" applyFont="1" applyFill="1" applyBorder="1" applyAlignment="1">
      <alignment horizontal="center" vertical="center" wrapText="1"/>
    </xf>
    <xf numFmtId="4" fontId="16" fillId="0" borderId="0" xfId="16" applyNumberFormat="1" applyFont="1" applyFill="1" applyBorder="1" applyAlignment="1">
      <alignment vertical="center"/>
    </xf>
    <xf numFmtId="4" fontId="16" fillId="0" borderId="0" xfId="16" applyNumberFormat="1" applyFont="1" applyFill="1" applyBorder="1" applyAlignment="1">
      <alignment vertical="center" wrapText="1"/>
    </xf>
    <xf numFmtId="40" fontId="39" fillId="0" borderId="2" xfId="10" applyNumberFormat="1" applyFont="1" applyFill="1" applyBorder="1" applyAlignment="1">
      <alignment horizontal="center" vertical="center" wrapText="1"/>
    </xf>
    <xf numFmtId="170" fontId="40" fillId="0" borderId="2" xfId="9" quotePrefix="1" applyNumberFormat="1" applyFont="1" applyFill="1" applyBorder="1" applyAlignment="1">
      <alignment horizontal="center" vertical="center"/>
    </xf>
    <xf numFmtId="40" fontId="40" fillId="0" borderId="2" xfId="16" applyNumberFormat="1" applyFont="1" applyFill="1" applyBorder="1" applyAlignment="1">
      <alignment horizontal="center" vertical="center"/>
    </xf>
    <xf numFmtId="4" fontId="40" fillId="0" borderId="2" xfId="16" applyNumberFormat="1" applyFont="1" applyFill="1" applyBorder="1" applyAlignment="1">
      <alignment horizontal="center" vertical="center" wrapText="1"/>
    </xf>
    <xf numFmtId="169" fontId="40" fillId="0" borderId="2" xfId="9" applyNumberFormat="1" applyFont="1" applyFill="1" applyBorder="1" applyAlignment="1">
      <alignment vertical="center" wrapText="1"/>
    </xf>
    <xf numFmtId="4" fontId="40" fillId="0" borderId="2" xfId="16" applyNumberFormat="1" applyFont="1" applyFill="1" applyBorder="1" applyAlignment="1">
      <alignment vertical="center"/>
    </xf>
    <xf numFmtId="4" fontId="20" fillId="0" borderId="0" xfId="16" applyNumberFormat="1" applyFont="1" applyFill="1" applyAlignment="1">
      <alignment vertical="center"/>
    </xf>
    <xf numFmtId="4" fontId="20" fillId="0" borderId="0" xfId="16" applyNumberFormat="1" applyFont="1" applyFill="1" applyAlignment="1">
      <alignment vertical="center" wrapText="1"/>
    </xf>
    <xf numFmtId="0" fontId="39" fillId="0" borderId="2" xfId="9" quotePrefix="1" applyFont="1" applyFill="1" applyBorder="1" applyAlignment="1">
      <alignment horizontal="center" vertical="center" wrapText="1"/>
    </xf>
    <xf numFmtId="4" fontId="39" fillId="0" borderId="0" xfId="16" applyNumberFormat="1" applyFont="1" applyFill="1" applyAlignment="1">
      <alignment vertical="center"/>
    </xf>
    <xf numFmtId="4" fontId="39" fillId="0" borderId="0" xfId="16" applyNumberFormat="1" applyFont="1" applyFill="1" applyAlignment="1">
      <alignment vertical="center" wrapText="1"/>
    </xf>
    <xf numFmtId="0" fontId="16" fillId="0" borderId="0" xfId="9" applyFont="1" applyFill="1" applyBorder="1" applyAlignment="1">
      <alignment vertical="center"/>
    </xf>
    <xf numFmtId="0" fontId="16" fillId="0" borderId="0" xfId="9" applyFont="1" applyFill="1" applyBorder="1" applyAlignment="1">
      <alignment vertical="center" wrapText="1"/>
    </xf>
    <xf numFmtId="4" fontId="39" fillId="0" borderId="2" xfId="16" applyNumberFormat="1" applyFont="1" applyFill="1" applyBorder="1" applyAlignment="1">
      <alignment vertical="center" wrapText="1"/>
    </xf>
    <xf numFmtId="40" fontId="39" fillId="0" borderId="2" xfId="13" applyNumberFormat="1" applyFont="1" applyFill="1" applyBorder="1" applyAlignment="1">
      <alignment horizontal="center" vertical="center" wrapText="1"/>
    </xf>
    <xf numFmtId="40" fontId="38" fillId="0" borderId="2" xfId="13" applyNumberFormat="1" applyFont="1" applyFill="1" applyBorder="1" applyAlignment="1">
      <alignment horizontal="center" vertical="center" wrapText="1"/>
    </xf>
    <xf numFmtId="0" fontId="16" fillId="0" borderId="13" xfId="0" applyFont="1" applyFill="1" applyBorder="1" applyAlignment="1">
      <alignment vertical="center" wrapText="1"/>
    </xf>
    <xf numFmtId="4" fontId="16" fillId="0" borderId="0" xfId="16" quotePrefix="1" applyNumberFormat="1" applyFont="1" applyFill="1" applyAlignment="1">
      <alignment vertical="center" wrapText="1"/>
    </xf>
    <xf numFmtId="43" fontId="39" fillId="0" borderId="2" xfId="11" applyFont="1" applyFill="1" applyBorder="1" applyAlignment="1">
      <alignment horizontal="center" vertical="center" wrapText="1"/>
    </xf>
    <xf numFmtId="43" fontId="39" fillId="0" borderId="0" xfId="11" applyFont="1" applyFill="1" applyAlignment="1">
      <alignment horizontal="center" vertical="center" wrapText="1"/>
    </xf>
    <xf numFmtId="169" fontId="39" fillId="0" borderId="2" xfId="16" applyNumberFormat="1" applyFont="1" applyFill="1" applyBorder="1" applyAlignment="1">
      <alignment horizontal="center" vertical="center"/>
    </xf>
    <xf numFmtId="170" fontId="39" fillId="0" borderId="2" xfId="15" quotePrefix="1" applyNumberFormat="1" applyFont="1" applyFill="1" applyBorder="1" applyAlignment="1">
      <alignment horizontal="center" vertical="center"/>
    </xf>
    <xf numFmtId="0" fontId="40" fillId="0" borderId="2" xfId="9" quotePrefix="1" applyFont="1" applyFill="1" applyBorder="1" applyAlignment="1">
      <alignment horizontal="center" vertical="center" wrapText="1"/>
    </xf>
    <xf numFmtId="0" fontId="38" fillId="0" borderId="2" xfId="6" applyFont="1" applyFill="1" applyBorder="1" applyAlignment="1">
      <alignment horizontal="center" vertical="center" wrapText="1"/>
    </xf>
    <xf numFmtId="40" fontId="39" fillId="0" borderId="2" xfId="9" applyNumberFormat="1" applyFont="1" applyFill="1" applyBorder="1" applyAlignment="1">
      <alignment horizontal="center" vertical="center"/>
    </xf>
    <xf numFmtId="0" fontId="39" fillId="0" borderId="2" xfId="6" applyFont="1" applyFill="1" applyBorder="1" applyAlignment="1">
      <alignment vertical="center" wrapText="1"/>
    </xf>
    <xf numFmtId="40" fontId="39" fillId="0" borderId="2" xfId="10" quotePrefix="1" applyNumberFormat="1" applyFont="1" applyFill="1" applyBorder="1" applyAlignment="1">
      <alignment horizontal="center" vertical="center" wrapText="1"/>
    </xf>
    <xf numFmtId="2" fontId="2" fillId="0" borderId="2" xfId="6" quotePrefix="1" applyNumberFormat="1" applyFont="1" applyFill="1" applyBorder="1" applyAlignment="1">
      <alignment horizontal="center" vertical="center" wrapText="1"/>
    </xf>
    <xf numFmtId="0" fontId="39" fillId="0" borderId="2" xfId="9" quotePrefix="1" applyFont="1" applyFill="1" applyBorder="1" applyAlignment="1">
      <alignment vertical="center" wrapText="1"/>
    </xf>
    <xf numFmtId="0" fontId="39" fillId="0" borderId="0" xfId="9" applyFont="1" applyFill="1" applyAlignment="1">
      <alignment vertical="center" wrapText="1"/>
    </xf>
    <xf numFmtId="40" fontId="38" fillId="0" borderId="2" xfId="16" applyNumberFormat="1" applyFont="1" applyFill="1" applyBorder="1" applyAlignment="1">
      <alignment horizontal="center" vertical="center"/>
    </xf>
    <xf numFmtId="40" fontId="38" fillId="0" borderId="2" xfId="10" applyNumberFormat="1" applyFont="1" applyFill="1" applyBorder="1" applyAlignment="1">
      <alignment horizontal="center" vertical="center" wrapText="1"/>
    </xf>
    <xf numFmtId="4" fontId="39" fillId="0" borderId="2" xfId="16" applyNumberFormat="1" applyFont="1" applyFill="1" applyBorder="1" applyAlignment="1">
      <alignment horizontal="justify" vertical="center" wrapText="1"/>
    </xf>
    <xf numFmtId="169" fontId="39" fillId="0" borderId="2" xfId="9" applyNumberFormat="1" applyFont="1" applyFill="1" applyBorder="1" applyAlignment="1">
      <alignment horizontal="center" vertical="center" wrapText="1"/>
    </xf>
    <xf numFmtId="169" fontId="38" fillId="0" borderId="2" xfId="9" applyNumberFormat="1" applyFont="1" applyFill="1" applyBorder="1" applyAlignment="1">
      <alignment vertical="center" wrapText="1"/>
    </xf>
    <xf numFmtId="0" fontId="39" fillId="0" borderId="2" xfId="14" applyFont="1" applyFill="1" applyBorder="1" applyAlignment="1">
      <alignment horizontal="center" vertical="center" wrapText="1"/>
    </xf>
    <xf numFmtId="0" fontId="43" fillId="0" borderId="0" xfId="0" applyFont="1"/>
    <xf numFmtId="169" fontId="14" fillId="0" borderId="2" xfId="0" applyNumberFormat="1" applyFont="1" applyBorder="1" applyAlignment="1">
      <alignment vertical="center"/>
    </xf>
    <xf numFmtId="169" fontId="16" fillId="0" borderId="2" xfId="0" applyNumberFormat="1" applyFont="1" applyBorder="1" applyAlignment="1">
      <alignment vertical="center"/>
    </xf>
    <xf numFmtId="169" fontId="20" fillId="0" borderId="2" xfId="0" applyNumberFormat="1" applyFont="1" applyBorder="1" applyAlignment="1">
      <alignment vertical="center"/>
    </xf>
    <xf numFmtId="169" fontId="16" fillId="0" borderId="2" xfId="0" applyNumberFormat="1" applyFont="1" applyFill="1" applyBorder="1" applyAlignment="1">
      <alignment vertical="center"/>
    </xf>
    <xf numFmtId="169" fontId="20" fillId="0" borderId="8" xfId="0" applyNumberFormat="1" applyFont="1" applyBorder="1" applyAlignment="1">
      <alignment vertical="center"/>
    </xf>
    <xf numFmtId="169" fontId="14" fillId="0" borderId="8" xfId="0" applyNumberFormat="1" applyFont="1" applyBorder="1" applyAlignment="1">
      <alignment vertical="center"/>
    </xf>
    <xf numFmtId="169" fontId="23" fillId="0" borderId="8" xfId="0" applyNumberFormat="1" applyFont="1" applyBorder="1" applyAlignment="1">
      <alignment horizontal="right" vertical="center"/>
    </xf>
    <xf numFmtId="169" fontId="20" fillId="0" borderId="2" xfId="0" applyNumberFormat="1" applyFont="1" applyFill="1" applyBorder="1" applyAlignment="1">
      <alignment vertical="center"/>
    </xf>
    <xf numFmtId="169" fontId="15" fillId="0" borderId="2" xfId="0" applyNumberFormat="1" applyFont="1" applyBorder="1" applyAlignment="1">
      <alignment vertical="center"/>
    </xf>
    <xf numFmtId="169" fontId="17" fillId="0" borderId="2" xfId="0" applyNumberFormat="1" applyFont="1" applyBorder="1" applyAlignment="1">
      <alignment vertical="center"/>
    </xf>
    <xf numFmtId="169" fontId="17" fillId="0" borderId="2" xfId="0" applyNumberFormat="1" applyFont="1" applyBorder="1" applyAlignment="1">
      <alignment horizontal="right" vertical="center"/>
    </xf>
    <xf numFmtId="169" fontId="44" fillId="0" borderId="2" xfId="0" applyNumberFormat="1" applyFont="1" applyBorder="1" applyAlignment="1">
      <alignment vertical="center"/>
    </xf>
    <xf numFmtId="169" fontId="44" fillId="0" borderId="2" xfId="0" applyNumberFormat="1" applyFont="1" applyBorder="1" applyAlignment="1">
      <alignment horizontal="right" vertical="center"/>
    </xf>
    <xf numFmtId="169" fontId="15" fillId="0" borderId="2" xfId="0" applyNumberFormat="1" applyFont="1" applyBorder="1" applyAlignment="1">
      <alignment horizontal="right" vertical="center"/>
    </xf>
    <xf numFmtId="169" fontId="17" fillId="0" borderId="2" xfId="0" applyNumberFormat="1" applyFont="1" applyBorder="1" applyAlignment="1">
      <alignment horizontal="right" vertical="center" wrapText="1"/>
    </xf>
    <xf numFmtId="169" fontId="6" fillId="0" borderId="3" xfId="6" applyNumberFormat="1" applyFont="1" applyFill="1" applyBorder="1" applyAlignment="1">
      <alignment vertical="center" wrapText="1"/>
    </xf>
    <xf numFmtId="169" fontId="3" fillId="0" borderId="3" xfId="6" applyNumberFormat="1" applyFont="1" applyFill="1" applyBorder="1" applyAlignment="1">
      <alignment vertical="center" wrapText="1"/>
    </xf>
    <xf numFmtId="169" fontId="8" fillId="0" borderId="3" xfId="6" applyNumberFormat="1" applyFont="1" applyFill="1" applyBorder="1" applyAlignment="1">
      <alignment vertical="center" wrapText="1"/>
    </xf>
    <xf numFmtId="169" fontId="7" fillId="0" borderId="3" xfId="6" applyNumberFormat="1" applyFont="1" applyFill="1" applyBorder="1" applyAlignment="1">
      <alignment vertical="center" wrapText="1"/>
    </xf>
    <xf numFmtId="169" fontId="6" fillId="0" borderId="4" xfId="6" applyNumberFormat="1" applyFont="1" applyFill="1" applyBorder="1" applyAlignment="1">
      <alignment vertical="center" wrapText="1"/>
    </xf>
    <xf numFmtId="169" fontId="6" fillId="3" borderId="4" xfId="6" applyNumberFormat="1" applyFont="1" applyFill="1" applyBorder="1" applyAlignment="1">
      <alignment vertical="center"/>
    </xf>
    <xf numFmtId="169" fontId="6" fillId="0" borderId="4" xfId="6" applyNumberFormat="1" applyFont="1" applyFill="1" applyBorder="1" applyAlignment="1">
      <alignment vertical="center"/>
    </xf>
    <xf numFmtId="169" fontId="3" fillId="0" borderId="4" xfId="6" applyNumberFormat="1" applyFont="1" applyFill="1" applyBorder="1" applyAlignment="1">
      <alignment vertical="center"/>
    </xf>
    <xf numFmtId="169" fontId="3" fillId="0" borderId="4" xfId="6" applyNumberFormat="1" applyFont="1" applyFill="1" applyBorder="1" applyAlignment="1">
      <alignment vertical="center" wrapText="1"/>
    </xf>
    <xf numFmtId="169" fontId="6" fillId="3" borderId="4" xfId="6" applyNumberFormat="1" applyFont="1" applyFill="1" applyBorder="1" applyAlignment="1">
      <alignment vertical="center" wrapText="1"/>
    </xf>
    <xf numFmtId="169" fontId="8" fillId="0" borderId="4" xfId="6" applyNumberFormat="1" applyFont="1" applyFill="1" applyBorder="1" applyAlignment="1">
      <alignment vertical="center"/>
    </xf>
    <xf numFmtId="169" fontId="8" fillId="3" borderId="4" xfId="6" applyNumberFormat="1" applyFont="1" applyFill="1" applyBorder="1" applyAlignment="1">
      <alignment vertical="center" wrapText="1"/>
    </xf>
    <xf numFmtId="169" fontId="7" fillId="0" borderId="4" xfId="6" applyNumberFormat="1" applyFont="1" applyFill="1" applyBorder="1" applyAlignment="1">
      <alignment vertical="center"/>
    </xf>
    <xf numFmtId="169" fontId="7" fillId="0" borderId="4" xfId="6" applyNumberFormat="1" applyFont="1" applyFill="1" applyBorder="1" applyAlignment="1">
      <alignment vertical="center" wrapText="1"/>
    </xf>
    <xf numFmtId="169" fontId="8" fillId="0" borderId="4" xfId="6" applyNumberFormat="1" applyFont="1" applyFill="1" applyBorder="1" applyAlignment="1">
      <alignment vertical="center" wrapText="1"/>
    </xf>
    <xf numFmtId="169" fontId="6" fillId="0" borderId="12" xfId="6" applyNumberFormat="1" applyFont="1" applyFill="1" applyBorder="1" applyAlignment="1">
      <alignment vertical="center" wrapText="1"/>
    </xf>
    <xf numFmtId="169" fontId="6" fillId="0" borderId="12" xfId="6" applyNumberFormat="1" applyFont="1" applyFill="1" applyBorder="1" applyAlignment="1">
      <alignment vertical="center"/>
    </xf>
    <xf numFmtId="169" fontId="6" fillId="3" borderId="12" xfId="6" applyNumberFormat="1" applyFont="1" applyFill="1" applyBorder="1" applyAlignment="1">
      <alignment vertical="center" wrapText="1"/>
    </xf>
    <xf numFmtId="169" fontId="3" fillId="0" borderId="2" xfId="6" applyNumberFormat="1" applyFont="1" applyFill="1" applyBorder="1" applyAlignment="1">
      <alignment vertical="center" wrapText="1"/>
    </xf>
    <xf numFmtId="169" fontId="6" fillId="0" borderId="2" xfId="6" applyNumberFormat="1" applyFont="1" applyFill="1" applyBorder="1" applyAlignment="1">
      <alignment vertical="center"/>
    </xf>
    <xf numFmtId="169" fontId="3" fillId="0" borderId="2" xfId="6" applyNumberFormat="1" applyFont="1" applyFill="1" applyBorder="1" applyAlignment="1">
      <alignment vertical="center"/>
    </xf>
    <xf numFmtId="169" fontId="8" fillId="0" borderId="2" xfId="6" applyNumberFormat="1" applyFont="1" applyFill="1" applyBorder="1" applyAlignment="1">
      <alignment vertical="center"/>
    </xf>
    <xf numFmtId="43" fontId="16" fillId="0" borderId="2" xfId="9" quotePrefix="1" applyNumberFormat="1" applyFont="1" applyFill="1" applyBorder="1" applyAlignment="1">
      <alignment horizontal="center" vertical="center" wrapText="1"/>
    </xf>
    <xf numFmtId="4" fontId="40" fillId="0" borderId="2" xfId="16" applyNumberFormat="1" applyFont="1" applyFill="1" applyBorder="1" applyAlignment="1">
      <alignment vertical="center" wrapText="1"/>
    </xf>
    <xf numFmtId="2" fontId="39" fillId="0" borderId="2" xfId="9" quotePrefix="1"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17" fillId="0" borderId="2" xfId="9" applyFont="1" applyFill="1" applyBorder="1" applyAlignment="1">
      <alignment vertical="center" wrapText="1"/>
    </xf>
    <xf numFmtId="0" fontId="39" fillId="0" borderId="0" xfId="9" quotePrefix="1" applyFont="1" applyFill="1" applyAlignment="1">
      <alignment vertical="center" wrapText="1"/>
    </xf>
    <xf numFmtId="172" fontId="39" fillId="0" borderId="2" xfId="9" quotePrefix="1" applyNumberFormat="1" applyFont="1" applyFill="1" applyBorder="1" applyAlignment="1">
      <alignment horizontal="center" vertical="center"/>
    </xf>
    <xf numFmtId="4" fontId="40" fillId="0" borderId="2" xfId="16" quotePrefix="1" applyNumberFormat="1" applyFont="1" applyFill="1" applyBorder="1" applyAlignment="1">
      <alignment horizontal="center" vertical="center" wrapText="1"/>
    </xf>
    <xf numFmtId="169" fontId="40" fillId="0" borderId="2" xfId="9" applyNumberFormat="1" applyFont="1" applyFill="1" applyBorder="1" applyAlignment="1">
      <alignment horizontal="center" vertical="center" wrapText="1"/>
    </xf>
    <xf numFmtId="4" fontId="17" fillId="0" borderId="2" xfId="16" applyNumberFormat="1" applyFont="1" applyFill="1" applyBorder="1" applyAlignment="1">
      <alignment horizontal="justify" vertical="center" wrapText="1"/>
    </xf>
    <xf numFmtId="4" fontId="17" fillId="0" borderId="2" xfId="16" applyNumberFormat="1" applyFont="1" applyFill="1" applyBorder="1" applyAlignment="1">
      <alignment horizontal="center" vertical="center" wrapText="1"/>
    </xf>
    <xf numFmtId="2" fontId="17" fillId="0" borderId="2" xfId="9" applyNumberFormat="1" applyFont="1" applyFill="1" applyBorder="1" applyAlignment="1">
      <alignment horizontal="center" vertical="center" wrapText="1"/>
    </xf>
    <xf numFmtId="4" fontId="15" fillId="0" borderId="2" xfId="16" applyNumberFormat="1" applyFont="1" applyFill="1" applyBorder="1" applyAlignment="1">
      <alignment horizontal="justify" vertical="center"/>
    </xf>
    <xf numFmtId="4" fontId="15" fillId="0" borderId="2" xfId="16" applyNumberFormat="1" applyFont="1" applyFill="1" applyBorder="1" applyAlignment="1">
      <alignment horizontal="center" vertical="center"/>
    </xf>
    <xf numFmtId="0" fontId="17" fillId="0" borderId="2" xfId="15" applyFont="1" applyFill="1" applyBorder="1" applyAlignment="1">
      <alignment horizontal="justify" vertical="center" wrapText="1"/>
    </xf>
    <xf numFmtId="4" fontId="17" fillId="0" borderId="2" xfId="16" applyNumberFormat="1" applyFont="1" applyFill="1" applyBorder="1" applyAlignment="1">
      <alignment horizontal="center" vertical="center"/>
    </xf>
    <xf numFmtId="0" fontId="15" fillId="0" borderId="2" xfId="9" applyFont="1" applyFill="1" applyBorder="1" applyAlignment="1">
      <alignment horizontal="justify" vertical="center" wrapText="1"/>
    </xf>
    <xf numFmtId="0" fontId="15" fillId="0" borderId="2" xfId="9" applyFont="1" applyFill="1" applyBorder="1" applyAlignment="1">
      <alignment horizontal="center" vertical="center" wrapText="1"/>
    </xf>
    <xf numFmtId="0" fontId="17" fillId="0" borderId="2" xfId="9" applyFont="1" applyFill="1" applyBorder="1" applyAlignment="1">
      <alignment horizontal="justify" vertical="center" wrapText="1"/>
    </xf>
    <xf numFmtId="0" fontId="17" fillId="0" borderId="2" xfId="9" applyFont="1" applyFill="1" applyBorder="1" applyAlignment="1">
      <alignment horizontal="center" vertical="center" wrapText="1"/>
    </xf>
    <xf numFmtId="4" fontId="17" fillId="0" borderId="2" xfId="16" applyNumberFormat="1" applyFont="1" applyFill="1" applyBorder="1" applyAlignment="1">
      <alignment horizontal="justify" vertical="center"/>
    </xf>
    <xf numFmtId="40" fontId="15" fillId="0" borderId="2" xfId="7" applyNumberFormat="1" applyFont="1" applyFill="1" applyBorder="1" applyAlignment="1">
      <alignment horizontal="justify" vertical="center"/>
    </xf>
    <xf numFmtId="0" fontId="17" fillId="0" borderId="2" xfId="9" applyFont="1" applyFill="1" applyBorder="1" applyAlignment="1">
      <alignment horizontal="justify" vertical="center"/>
    </xf>
    <xf numFmtId="4" fontId="44" fillId="0" borderId="2" xfId="16" applyNumberFormat="1" applyFont="1" applyFill="1" applyBorder="1" applyAlignment="1">
      <alignment horizontal="center" vertical="center"/>
    </xf>
    <xf numFmtId="2" fontId="44" fillId="0" borderId="2" xfId="9" applyNumberFormat="1" applyFont="1" applyFill="1" applyBorder="1" applyAlignment="1">
      <alignment horizontal="center" vertical="center" wrapText="1"/>
    </xf>
    <xf numFmtId="0" fontId="17" fillId="0" borderId="2" xfId="9" applyFont="1" applyFill="1" applyBorder="1" applyAlignment="1">
      <alignment horizontal="left" vertical="center" wrapText="1"/>
    </xf>
    <xf numFmtId="0" fontId="17" fillId="0" borderId="2" xfId="6" applyFont="1" applyFill="1" applyBorder="1" applyAlignment="1">
      <alignment vertical="center"/>
    </xf>
    <xf numFmtId="0" fontId="17" fillId="0" borderId="2" xfId="6" quotePrefix="1" applyFont="1" applyFill="1" applyBorder="1" applyAlignment="1">
      <alignment horizontal="center" vertical="center" wrapText="1"/>
    </xf>
    <xf numFmtId="0" fontId="15" fillId="0" borderId="2" xfId="7" applyFont="1" applyFill="1" applyBorder="1" applyAlignment="1">
      <alignment horizontal="justify" vertical="center" wrapText="1"/>
    </xf>
    <xf numFmtId="0" fontId="44" fillId="0" borderId="2" xfId="9" applyFont="1" applyFill="1" applyBorder="1" applyAlignment="1">
      <alignment horizontal="justify" vertical="center" wrapText="1"/>
    </xf>
    <xf numFmtId="0" fontId="17" fillId="0" borderId="2" xfId="7" applyFont="1" applyFill="1" applyBorder="1" applyAlignment="1">
      <alignment horizontal="justify" vertical="center" wrapText="1"/>
    </xf>
    <xf numFmtId="40" fontId="15" fillId="0" borderId="2" xfId="9" applyNumberFormat="1" applyFont="1" applyFill="1" applyBorder="1" applyAlignment="1">
      <alignment horizontal="justify" vertical="center" wrapText="1"/>
    </xf>
    <xf numFmtId="40" fontId="17" fillId="0" borderId="2" xfId="9" applyNumberFormat="1" applyFont="1" applyFill="1" applyBorder="1" applyAlignment="1">
      <alignment horizontal="justify" vertical="center" wrapText="1"/>
    </xf>
    <xf numFmtId="0" fontId="17" fillId="0" borderId="2" xfId="15" applyFont="1" applyFill="1" applyBorder="1" applyAlignment="1">
      <alignment vertical="center" wrapText="1"/>
    </xf>
    <xf numFmtId="4" fontId="17" fillId="0" borderId="2" xfId="6" applyNumberFormat="1" applyFont="1" applyFill="1" applyBorder="1" applyAlignment="1">
      <alignment horizontal="center" vertical="center" wrapText="1"/>
    </xf>
    <xf numFmtId="4" fontId="17" fillId="0" borderId="2" xfId="6" quotePrefix="1" applyNumberFormat="1" applyFont="1" applyFill="1" applyBorder="1" applyAlignment="1">
      <alignment horizontal="center" vertical="center" wrapText="1"/>
    </xf>
    <xf numFmtId="4" fontId="17" fillId="0" borderId="2" xfId="15" applyNumberFormat="1" applyFont="1" applyFill="1" applyBorder="1" applyAlignment="1">
      <alignment horizontal="center" vertical="center" wrapText="1"/>
    </xf>
    <xf numFmtId="0" fontId="17" fillId="0" borderId="2" xfId="6" applyFont="1" applyFill="1" applyBorder="1" applyAlignment="1">
      <alignment vertical="center" wrapText="1"/>
    </xf>
    <xf numFmtId="0" fontId="17" fillId="0" borderId="2" xfId="0" applyFont="1" applyFill="1" applyBorder="1" applyAlignment="1">
      <alignment horizontal="justify" vertical="center" wrapText="1"/>
    </xf>
    <xf numFmtId="0" fontId="17" fillId="0" borderId="2" xfId="0" applyFont="1" applyFill="1" applyBorder="1" applyAlignment="1">
      <alignment horizontal="center" vertical="center"/>
    </xf>
    <xf numFmtId="4" fontId="15" fillId="0" borderId="2" xfId="16" applyNumberFormat="1" applyFont="1" applyFill="1" applyBorder="1" applyAlignment="1">
      <alignment horizontal="justify" vertical="center" wrapText="1"/>
    </xf>
    <xf numFmtId="169" fontId="17" fillId="0" borderId="2" xfId="9" applyNumberFormat="1" applyFont="1" applyFill="1" applyBorder="1" applyAlignment="1">
      <alignment vertical="center" wrapText="1"/>
    </xf>
    <xf numFmtId="43" fontId="17" fillId="0" borderId="2" xfId="11" applyFont="1" applyFill="1" applyBorder="1" applyAlignment="1">
      <alignment horizontal="left" vertical="center" wrapText="1"/>
    </xf>
    <xf numFmtId="4" fontId="44" fillId="0" borderId="2" xfId="16" applyNumberFormat="1" applyFont="1" applyFill="1" applyBorder="1" applyAlignment="1">
      <alignment horizontal="center" vertical="center" wrapText="1"/>
    </xf>
    <xf numFmtId="43" fontId="44" fillId="0" borderId="2" xfId="11" applyFont="1" applyFill="1" applyBorder="1" applyAlignment="1">
      <alignment horizontal="left" vertical="center" wrapText="1"/>
    </xf>
    <xf numFmtId="0" fontId="15" fillId="0" borderId="4" xfId="0" applyFont="1" applyFill="1" applyBorder="1" applyAlignment="1">
      <alignment horizontal="left" vertical="center" wrapText="1"/>
    </xf>
    <xf numFmtId="2" fontId="15" fillId="0" borderId="2" xfId="0" applyNumberFormat="1" applyFont="1" applyFill="1" applyBorder="1" applyAlignment="1">
      <alignment horizontal="justify" vertical="center" wrapText="1"/>
    </xf>
    <xf numFmtId="0" fontId="17" fillId="0" borderId="2" xfId="14" applyFont="1" applyFill="1" applyBorder="1" applyAlignment="1">
      <alignment horizontal="left" vertical="center" wrapText="1"/>
    </xf>
    <xf numFmtId="170" fontId="3" fillId="0" borderId="2" xfId="9" quotePrefix="1" applyNumberFormat="1" applyFont="1" applyFill="1" applyBorder="1" applyAlignment="1">
      <alignment horizontal="center" vertical="center"/>
    </xf>
    <xf numFmtId="0" fontId="3" fillId="0" borderId="2" xfId="9" quotePrefix="1" applyFont="1" applyFill="1" applyBorder="1" applyAlignment="1">
      <alignment horizontal="center" vertical="center"/>
    </xf>
    <xf numFmtId="171" fontId="3" fillId="0" borderId="2" xfId="9" quotePrefix="1" applyNumberFormat="1" applyFont="1" applyFill="1" applyBorder="1" applyAlignment="1">
      <alignment horizontal="center" vertical="center"/>
    </xf>
    <xf numFmtId="0" fontId="45" fillId="0" borderId="2" xfId="9" applyFont="1" applyFill="1" applyBorder="1" applyAlignment="1">
      <alignment horizontal="center" vertical="center" wrapText="1"/>
    </xf>
    <xf numFmtId="171" fontId="45" fillId="0" borderId="2" xfId="9" quotePrefix="1" applyNumberFormat="1" applyFont="1" applyFill="1" applyBorder="1" applyAlignment="1">
      <alignment horizontal="center" vertical="center" wrapText="1"/>
    </xf>
    <xf numFmtId="169" fontId="16" fillId="0" borderId="2" xfId="0" applyNumberFormat="1" applyFont="1" applyBorder="1" applyAlignment="1">
      <alignment horizontal="right" vertical="center"/>
    </xf>
    <xf numFmtId="169" fontId="20" fillId="0" borderId="2" xfId="0" applyNumberFormat="1" applyFont="1" applyBorder="1" applyAlignment="1">
      <alignment horizontal="right" vertical="center"/>
    </xf>
    <xf numFmtId="169" fontId="14" fillId="0" borderId="2" xfId="0" applyNumberFormat="1" applyFont="1" applyBorder="1" applyAlignment="1">
      <alignment horizontal="right" vertical="center"/>
    </xf>
    <xf numFmtId="169" fontId="14" fillId="0" borderId="2" xfId="0" applyNumberFormat="1" applyFont="1" applyBorder="1"/>
    <xf numFmtId="169" fontId="23" fillId="0" borderId="2" xfId="0" applyNumberFormat="1" applyFont="1" applyBorder="1" applyAlignment="1">
      <alignment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46" fillId="0" borderId="0" xfId="0" applyFont="1"/>
    <xf numFmtId="0" fontId="39" fillId="0" borderId="2" xfId="9" applyFont="1" applyFill="1" applyBorder="1" applyAlignment="1">
      <alignment horizontal="left" vertical="center" wrapText="1"/>
    </xf>
    <xf numFmtId="0" fontId="39" fillId="0" borderId="2" xfId="9" applyFont="1" applyFill="1" applyBorder="1" applyAlignment="1">
      <alignment horizontal="justify" vertical="center" wrapText="1"/>
    </xf>
    <xf numFmtId="170" fontId="47" fillId="0" borderId="2" xfId="9" quotePrefix="1" applyNumberFormat="1" applyFont="1" applyFill="1" applyBorder="1" applyAlignment="1">
      <alignment horizontal="center" vertical="center"/>
    </xf>
    <xf numFmtId="0" fontId="47" fillId="0" borderId="2" xfId="9" applyFont="1" applyFill="1" applyBorder="1" applyAlignment="1">
      <alignment vertical="center" wrapText="1"/>
    </xf>
    <xf numFmtId="2" fontId="47" fillId="0" borderId="2" xfId="9" applyNumberFormat="1" applyFont="1" applyFill="1" applyBorder="1" applyAlignment="1">
      <alignment horizontal="center" vertical="center" wrapText="1"/>
    </xf>
    <xf numFmtId="0" fontId="47" fillId="0" borderId="2" xfId="9" applyFont="1" applyFill="1" applyBorder="1" applyAlignment="1">
      <alignment horizontal="center" vertical="center" wrapText="1"/>
    </xf>
    <xf numFmtId="43" fontId="47" fillId="0" borderId="2" xfId="11" applyFont="1" applyFill="1" applyBorder="1" applyAlignment="1">
      <alignment horizontal="center" vertical="center" wrapText="1"/>
    </xf>
    <xf numFmtId="0" fontId="48" fillId="0" borderId="0" xfId="0" applyFont="1"/>
    <xf numFmtId="0" fontId="47" fillId="0" borderId="2" xfId="9" quotePrefix="1" applyFont="1" applyFill="1" applyBorder="1" applyAlignment="1">
      <alignment horizontal="center" vertical="center" wrapText="1"/>
    </xf>
    <xf numFmtId="0" fontId="47" fillId="0" borderId="2" xfId="9" applyFont="1" applyFill="1" applyBorder="1" applyAlignment="1">
      <alignment horizontal="left" vertical="center" wrapText="1"/>
    </xf>
    <xf numFmtId="43" fontId="47" fillId="0" borderId="2" xfId="9" applyNumberFormat="1" applyFont="1" applyFill="1" applyBorder="1" applyAlignment="1">
      <alignment horizontal="center" vertical="center" wrapText="1"/>
    </xf>
    <xf numFmtId="0" fontId="47" fillId="0" borderId="2" xfId="7" applyFont="1" applyFill="1" applyBorder="1" applyAlignment="1">
      <alignment horizontal="justify" vertical="center" wrapText="1"/>
    </xf>
    <xf numFmtId="4" fontId="47" fillId="0" borderId="2" xfId="16" applyNumberFormat="1" applyFont="1" applyFill="1" applyBorder="1" applyAlignment="1">
      <alignment horizontal="center" vertical="center" wrapText="1"/>
    </xf>
    <xf numFmtId="0" fontId="47" fillId="0" borderId="2" xfId="9" applyFont="1" applyFill="1" applyBorder="1" applyAlignment="1">
      <alignment horizontal="justify" vertical="center" wrapText="1"/>
    </xf>
    <xf numFmtId="4" fontId="47" fillId="0" borderId="2" xfId="16" quotePrefix="1" applyNumberFormat="1" applyFont="1" applyFill="1" applyBorder="1" applyAlignment="1">
      <alignment horizontal="center" vertical="center" wrapText="1"/>
    </xf>
    <xf numFmtId="40" fontId="47" fillId="0" borderId="2" xfId="10" applyNumberFormat="1" applyFont="1" applyFill="1" applyBorder="1" applyAlignment="1">
      <alignment horizontal="center" vertical="center" wrapText="1"/>
    </xf>
    <xf numFmtId="169" fontId="17" fillId="0" borderId="2" xfId="9" applyNumberFormat="1" applyFont="1" applyFill="1" applyBorder="1" applyAlignment="1">
      <alignment horizontal="left" vertical="center" wrapText="1"/>
    </xf>
    <xf numFmtId="4" fontId="17" fillId="0" borderId="2" xfId="16" applyNumberFormat="1" applyFont="1" applyFill="1" applyBorder="1" applyAlignment="1">
      <alignment horizontal="left" vertical="center" wrapText="1"/>
    </xf>
    <xf numFmtId="0" fontId="0" fillId="0" borderId="0" xfId="0" applyAlignment="1">
      <alignment horizontal="left" vertical="center"/>
    </xf>
    <xf numFmtId="173" fontId="2" fillId="0" borderId="0" xfId="6" applyNumberFormat="1" applyFont="1" applyFill="1"/>
    <xf numFmtId="4" fontId="14" fillId="0" borderId="2" xfId="7" applyNumberFormat="1" applyFont="1" applyFill="1" applyBorder="1" applyAlignment="1">
      <alignment vertical="center"/>
    </xf>
    <xf numFmtId="4" fontId="16" fillId="0" borderId="2" xfId="7" applyNumberFormat="1" applyFont="1" applyFill="1" applyBorder="1" applyAlignment="1">
      <alignment vertical="center"/>
    </xf>
    <xf numFmtId="4" fontId="20" fillId="0" borderId="2" xfId="7" applyNumberFormat="1" applyFont="1" applyFill="1" applyBorder="1" applyAlignment="1">
      <alignment vertical="center"/>
    </xf>
    <xf numFmtId="49" fontId="26" fillId="0" borderId="2" xfId="0" quotePrefix="1" applyNumberFormat="1" applyFont="1" applyFill="1" applyBorder="1" applyAlignment="1">
      <alignment horizontal="center" vertical="center"/>
    </xf>
    <xf numFmtId="169" fontId="15" fillId="0" borderId="2" xfId="0" applyNumberFormat="1" applyFont="1" applyFill="1" applyBorder="1" applyAlignment="1">
      <alignment vertical="center"/>
    </xf>
    <xf numFmtId="169" fontId="17" fillId="0" borderId="2" xfId="0" applyNumberFormat="1" applyFont="1" applyFill="1" applyBorder="1" applyAlignment="1">
      <alignment horizontal="right" vertical="center"/>
    </xf>
    <xf numFmtId="169" fontId="44" fillId="0" borderId="2" xfId="0" applyNumberFormat="1" applyFont="1" applyFill="1" applyBorder="1" applyAlignment="1">
      <alignment horizontal="right" vertical="center"/>
    </xf>
    <xf numFmtId="169" fontId="17" fillId="0" borderId="2" xfId="0" applyNumberFormat="1" applyFont="1" applyFill="1" applyBorder="1" applyAlignment="1">
      <alignment vertical="center"/>
    </xf>
    <xf numFmtId="169" fontId="15" fillId="0" borderId="2" xfId="0" applyNumberFormat="1" applyFont="1" applyFill="1" applyBorder="1" applyAlignment="1">
      <alignment horizontal="right" vertical="center"/>
    </xf>
    <xf numFmtId="169" fontId="17" fillId="0" borderId="2" xfId="0" applyNumberFormat="1" applyFont="1" applyFill="1" applyBorder="1" applyAlignment="1">
      <alignment horizontal="right" vertical="center" wrapText="1"/>
    </xf>
    <xf numFmtId="0" fontId="40" fillId="0" borderId="2" xfId="7" applyFont="1" applyFill="1" applyBorder="1" applyAlignment="1">
      <alignment horizontal="center" vertical="center" wrapText="1"/>
    </xf>
    <xf numFmtId="0" fontId="44" fillId="0" borderId="2" xfId="9" applyFont="1" applyFill="1" applyBorder="1" applyAlignment="1">
      <alignment horizontal="justify" vertical="center"/>
    </xf>
    <xf numFmtId="4" fontId="40" fillId="0" borderId="2" xfId="16" quotePrefix="1" applyNumberFormat="1" applyFont="1" applyFill="1" applyBorder="1" applyAlignment="1">
      <alignment horizontal="left" vertical="center" wrapText="1"/>
    </xf>
    <xf numFmtId="4" fontId="40" fillId="0" borderId="2" xfId="16" quotePrefix="1" applyNumberFormat="1" applyFont="1" applyFill="1" applyBorder="1" applyAlignment="1">
      <alignment vertical="center" wrapText="1"/>
    </xf>
    <xf numFmtId="0" fontId="15" fillId="0" borderId="0" xfId="9" applyFont="1" applyFill="1" applyAlignment="1">
      <alignment vertical="center" wrapText="1"/>
    </xf>
    <xf numFmtId="0" fontId="15" fillId="0" borderId="0" xfId="9" applyFont="1" applyFill="1" applyAlignment="1">
      <alignment vertical="center"/>
    </xf>
    <xf numFmtId="168" fontId="3" fillId="0" borderId="0" xfId="6" applyNumberFormat="1" applyFont="1" applyFill="1"/>
    <xf numFmtId="0" fontId="15" fillId="0" borderId="0" xfId="9" applyFont="1" applyFill="1" applyAlignment="1">
      <alignment horizontal="left" vertical="center"/>
    </xf>
    <xf numFmtId="0" fontId="14" fillId="0" borderId="2" xfId="0" applyFont="1" applyBorder="1" applyAlignment="1">
      <alignment horizontal="center" vertical="center"/>
    </xf>
    <xf numFmtId="169" fontId="23" fillId="0" borderId="2" xfId="0" applyNumberFormat="1" applyFont="1" applyFill="1" applyBorder="1" applyAlignment="1">
      <alignment vertical="center"/>
    </xf>
    <xf numFmtId="0" fontId="49" fillId="0" borderId="0" xfId="0" applyFont="1" applyFill="1" applyAlignment="1">
      <alignment horizontal="left"/>
    </xf>
    <xf numFmtId="170" fontId="15" fillId="0" borderId="2" xfId="9" applyNumberFormat="1" applyFont="1" applyFill="1" applyBorder="1" applyAlignment="1">
      <alignment horizontal="center" vertical="center" wrapText="1"/>
    </xf>
    <xf numFmtId="0" fontId="15" fillId="0" borderId="2" xfId="9" applyFont="1" applyFill="1" applyBorder="1" applyAlignment="1">
      <alignment vertical="center"/>
    </xf>
    <xf numFmtId="0" fontId="15" fillId="0" borderId="2" xfId="9" applyFont="1" applyFill="1" applyBorder="1" applyAlignment="1">
      <alignment horizontal="center" vertical="center"/>
    </xf>
    <xf numFmtId="169" fontId="15" fillId="0" borderId="0" xfId="9" applyNumberFormat="1" applyFont="1" applyFill="1" applyAlignment="1">
      <alignment horizontal="center" vertical="center" wrapText="1"/>
    </xf>
    <xf numFmtId="170" fontId="17" fillId="0" borderId="2" xfId="9" quotePrefix="1" applyNumberFormat="1" applyFont="1" applyFill="1" applyBorder="1" applyAlignment="1">
      <alignment horizontal="center" vertical="center"/>
    </xf>
    <xf numFmtId="0" fontId="17" fillId="0" borderId="2" xfId="9" applyFont="1" applyFill="1" applyBorder="1" applyAlignment="1">
      <alignment horizontal="center" vertical="center"/>
    </xf>
    <xf numFmtId="0" fontId="17" fillId="0" borderId="0" xfId="9" applyFont="1" applyFill="1" applyAlignment="1">
      <alignment horizontal="center" vertical="center"/>
    </xf>
    <xf numFmtId="169" fontId="17" fillId="0" borderId="0" xfId="9" applyNumberFormat="1" applyFont="1" applyFill="1" applyAlignment="1">
      <alignment horizontal="center" vertical="center" wrapText="1"/>
    </xf>
    <xf numFmtId="0" fontId="17" fillId="0" borderId="0" xfId="9" applyFont="1" applyFill="1" applyAlignment="1">
      <alignment vertical="center"/>
    </xf>
    <xf numFmtId="0" fontId="17" fillId="0" borderId="0" xfId="9" applyFont="1" applyFill="1" applyAlignment="1">
      <alignment horizontal="center" vertical="center" wrapText="1"/>
    </xf>
    <xf numFmtId="4" fontId="17" fillId="0" borderId="2" xfId="9" applyNumberFormat="1" applyFont="1" applyFill="1" applyBorder="1" applyAlignment="1">
      <alignment vertical="center"/>
    </xf>
    <xf numFmtId="4" fontId="17" fillId="0" borderId="2" xfId="9" applyNumberFormat="1" applyFont="1" applyFill="1" applyBorder="1" applyAlignment="1">
      <alignment horizontal="center" vertical="center"/>
    </xf>
    <xf numFmtId="2" fontId="35" fillId="0" borderId="0" xfId="9" applyNumberFormat="1" applyFont="1" applyFill="1" applyAlignment="1">
      <alignment horizontal="center" vertical="center"/>
    </xf>
    <xf numFmtId="0" fontId="44" fillId="0" borderId="2" xfId="7" applyFont="1" applyFill="1" applyBorder="1" applyAlignment="1">
      <alignment horizontal="justify" vertical="center" wrapText="1"/>
    </xf>
    <xf numFmtId="40" fontId="40" fillId="0" borderId="2" xfId="10" applyNumberFormat="1" applyFont="1" applyFill="1" applyBorder="1" applyAlignment="1">
      <alignment horizontal="center" vertical="center" wrapText="1"/>
    </xf>
    <xf numFmtId="4" fontId="20" fillId="0" borderId="0" xfId="16" applyNumberFormat="1" applyFont="1" applyFill="1" applyBorder="1" applyAlignment="1">
      <alignment vertical="center"/>
    </xf>
    <xf numFmtId="4" fontId="20" fillId="0" borderId="0" xfId="16" applyNumberFormat="1" applyFont="1" applyFill="1" applyBorder="1" applyAlignment="1">
      <alignment vertical="center" wrapText="1"/>
    </xf>
    <xf numFmtId="2" fontId="20" fillId="0" borderId="0" xfId="9" applyNumberFormat="1" applyFont="1" applyFill="1" applyAlignment="1">
      <alignment vertical="center"/>
    </xf>
    <xf numFmtId="2" fontId="15" fillId="0" borderId="2" xfId="9" applyNumberFormat="1" applyFont="1" applyFill="1" applyBorder="1" applyAlignment="1">
      <alignment horizontal="center" vertical="center" wrapText="1"/>
    </xf>
    <xf numFmtId="4" fontId="38" fillId="0" borderId="2" xfId="16" applyNumberFormat="1" applyFont="1" applyFill="1" applyBorder="1" applyAlignment="1">
      <alignment vertical="center"/>
    </xf>
    <xf numFmtId="4" fontId="38" fillId="0" borderId="2" xfId="16" applyNumberFormat="1" applyFont="1" applyFill="1" applyBorder="1" applyAlignment="1">
      <alignment vertical="center" wrapText="1"/>
    </xf>
    <xf numFmtId="4" fontId="14" fillId="0" borderId="0" xfId="16" applyNumberFormat="1" applyFont="1" applyFill="1" applyAlignment="1">
      <alignment vertical="center"/>
    </xf>
    <xf numFmtId="4" fontId="14" fillId="0" borderId="0" xfId="16" applyNumberFormat="1" applyFont="1" applyFill="1" applyAlignment="1">
      <alignment vertical="center" wrapText="1"/>
    </xf>
    <xf numFmtId="2" fontId="14" fillId="0" borderId="0" xfId="9" applyNumberFormat="1" applyFont="1" applyFill="1" applyAlignment="1">
      <alignment vertical="center"/>
    </xf>
    <xf numFmtId="0" fontId="20" fillId="0" borderId="0" xfId="9" applyFont="1" applyFill="1" applyBorder="1" applyAlignment="1">
      <alignment vertical="center"/>
    </xf>
    <xf numFmtId="169" fontId="14" fillId="0" borderId="2" xfId="0" applyNumberFormat="1" applyFont="1" applyFill="1" applyBorder="1" applyAlignment="1">
      <alignment vertical="center"/>
    </xf>
    <xf numFmtId="169" fontId="16" fillId="0" borderId="2" xfId="0" applyNumberFormat="1" applyFont="1" applyFill="1" applyBorder="1" applyAlignment="1">
      <alignment horizontal="right" vertical="center"/>
    </xf>
    <xf numFmtId="169" fontId="20" fillId="0" borderId="2" xfId="0" applyNumberFormat="1" applyFont="1" applyFill="1" applyBorder="1" applyAlignment="1">
      <alignment horizontal="right" vertical="center"/>
    </xf>
    <xf numFmtId="169" fontId="14" fillId="0" borderId="2" xfId="0" applyNumberFormat="1" applyFont="1" applyFill="1" applyBorder="1" applyAlignment="1">
      <alignment horizontal="right" vertical="center"/>
    </xf>
    <xf numFmtId="169" fontId="16" fillId="0" borderId="2" xfId="0" applyNumberFormat="1" applyFont="1" applyFill="1" applyBorder="1"/>
    <xf numFmtId="0" fontId="16" fillId="0" borderId="0" xfId="9" applyFont="1" applyFill="1" applyAlignment="1">
      <alignment horizontal="center" vertical="center"/>
    </xf>
    <xf numFmtId="0" fontId="16" fillId="0" borderId="0" xfId="9" applyFont="1" applyFill="1" applyAlignment="1">
      <alignment horizontal="center" vertical="center" wrapText="1"/>
    </xf>
    <xf numFmtId="0" fontId="38" fillId="0" borderId="2" xfId="9" applyFont="1" applyFill="1" applyBorder="1" applyAlignment="1">
      <alignment horizontal="center" vertical="center" wrapText="1"/>
    </xf>
    <xf numFmtId="0" fontId="39" fillId="0" borderId="2" xfId="9" applyFont="1" applyFill="1" applyBorder="1" applyAlignment="1">
      <alignment horizontal="center" vertical="center"/>
    </xf>
    <xf numFmtId="4" fontId="38" fillId="0" borderId="2" xfId="16" applyNumberFormat="1" applyFont="1" applyFill="1" applyBorder="1" applyAlignment="1">
      <alignment horizontal="center" vertical="center" wrapText="1"/>
    </xf>
    <xf numFmtId="0" fontId="15" fillId="0" borderId="0" xfId="9" applyFont="1" applyFill="1" applyAlignment="1">
      <alignment horizontal="center" vertical="center"/>
    </xf>
    <xf numFmtId="170" fontId="38" fillId="0" borderId="2" xfId="9" applyNumberFormat="1" applyFont="1" applyFill="1" applyBorder="1" applyAlignment="1">
      <alignment horizontal="center" vertical="center" wrapText="1"/>
    </xf>
    <xf numFmtId="0" fontId="38" fillId="0" borderId="2" xfId="9" applyFont="1" applyFill="1" applyBorder="1" applyAlignment="1">
      <alignment horizontal="center" vertical="center"/>
    </xf>
    <xf numFmtId="166" fontId="50" fillId="0" borderId="2" xfId="9" applyNumberFormat="1" applyFont="1" applyFill="1" applyBorder="1" applyAlignment="1">
      <alignment horizontal="right" vertical="center" wrapText="1"/>
    </xf>
    <xf numFmtId="0" fontId="17" fillId="0" borderId="0" xfId="9" quotePrefix="1" applyFont="1" applyFill="1" applyAlignment="1">
      <alignment vertical="center" wrapText="1"/>
    </xf>
    <xf numFmtId="170" fontId="40" fillId="0" borderId="2" xfId="9" applyNumberFormat="1" applyFont="1" applyFill="1" applyBorder="1" applyAlignment="1">
      <alignment horizontal="center" vertical="center" wrapText="1"/>
    </xf>
    <xf numFmtId="40" fontId="44" fillId="0" borderId="2" xfId="9" applyNumberFormat="1" applyFont="1" applyFill="1" applyBorder="1" applyAlignment="1">
      <alignment horizontal="justify" vertical="center" wrapText="1"/>
    </xf>
    <xf numFmtId="170" fontId="40" fillId="0" borderId="2" xfId="9" quotePrefix="1" applyNumberFormat="1"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center" vertical="center"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left"/>
    </xf>
    <xf numFmtId="0" fontId="15" fillId="0" borderId="2" xfId="0" applyFont="1" applyBorder="1" applyAlignment="1">
      <alignment horizontal="center" vertical="center"/>
    </xf>
    <xf numFmtId="0" fontId="15" fillId="0" borderId="0" xfId="0" applyFont="1" applyBorder="1" applyAlignment="1">
      <alignment horizontal="center" vertical="center" wrapText="1"/>
    </xf>
    <xf numFmtId="0" fontId="37"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2" fontId="14" fillId="0" borderId="2" xfId="0" applyNumberFormat="1" applyFont="1" applyBorder="1" applyAlignment="1">
      <alignment horizontal="center" vertical="center" wrapText="1"/>
    </xf>
    <xf numFmtId="2" fontId="14" fillId="0" borderId="2" xfId="0" applyNumberFormat="1"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4"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Border="1" applyAlignment="1">
      <alignment horizontal="left"/>
    </xf>
    <xf numFmtId="0" fontId="14" fillId="0" borderId="2" xfId="0" applyFont="1" applyFill="1" applyBorder="1" applyAlignment="1">
      <alignment horizontal="center" vertical="center"/>
    </xf>
    <xf numFmtId="0" fontId="21" fillId="0" borderId="1" xfId="0" applyFont="1" applyBorder="1" applyAlignment="1">
      <alignment horizontal="center" vertical="top" wrapText="1"/>
    </xf>
    <xf numFmtId="0" fontId="16" fillId="0" borderId="0" xfId="9" applyFont="1" applyFill="1" applyAlignment="1">
      <alignment horizontal="center" vertical="center"/>
    </xf>
    <xf numFmtId="0" fontId="16" fillId="0" borderId="0" xfId="9" applyFont="1" applyFill="1" applyAlignment="1">
      <alignment horizontal="center" vertical="center" wrapText="1"/>
    </xf>
    <xf numFmtId="0" fontId="38" fillId="0" borderId="0" xfId="9" applyFont="1" applyFill="1" applyAlignment="1">
      <alignment horizontal="center" vertical="center"/>
    </xf>
    <xf numFmtId="0" fontId="38" fillId="0" borderId="2" xfId="9" applyFont="1" applyFill="1" applyBorder="1" applyAlignment="1">
      <alignment horizontal="center" vertical="center" wrapText="1"/>
    </xf>
    <xf numFmtId="0" fontId="39" fillId="0" borderId="2" xfId="9" applyFont="1" applyFill="1" applyBorder="1" applyAlignment="1">
      <alignment horizontal="center" vertical="center"/>
    </xf>
    <xf numFmtId="0" fontId="15" fillId="0" borderId="1" xfId="9" applyFont="1" applyFill="1" applyBorder="1" applyAlignment="1">
      <alignment horizontal="center" vertical="top"/>
    </xf>
    <xf numFmtId="0" fontId="14" fillId="0" borderId="2" xfId="9" applyFont="1" applyFill="1" applyBorder="1" applyAlignment="1">
      <alignment horizontal="center" vertical="center" wrapText="1"/>
    </xf>
    <xf numFmtId="4" fontId="38" fillId="0" borderId="2" xfId="16" applyNumberFormat="1" applyFont="1" applyFill="1" applyBorder="1" applyAlignment="1">
      <alignment horizontal="center" vertical="center" wrapText="1"/>
    </xf>
    <xf numFmtId="0" fontId="15" fillId="0" borderId="0" xfId="9" applyFont="1" applyFill="1" applyAlignment="1">
      <alignment horizontal="center" vertical="center"/>
    </xf>
    <xf numFmtId="170" fontId="38" fillId="0" borderId="2" xfId="9" applyNumberFormat="1" applyFont="1" applyFill="1" applyBorder="1" applyAlignment="1">
      <alignment horizontal="center" vertical="center" wrapText="1"/>
    </xf>
    <xf numFmtId="0" fontId="38" fillId="0" borderId="2" xfId="9" applyFont="1" applyFill="1" applyBorder="1" applyAlignment="1">
      <alignment horizontal="center" vertical="center"/>
    </xf>
    <xf numFmtId="0" fontId="1" fillId="0" borderId="0" xfId="6" applyFont="1" applyFill="1" applyBorder="1" applyAlignment="1">
      <alignment horizontal="left"/>
    </xf>
    <xf numFmtId="0" fontId="1" fillId="0" borderId="0" xfId="6" applyFont="1" applyFill="1" applyBorder="1" applyAlignment="1">
      <alignment horizontal="center" vertical="center" wrapText="1"/>
    </xf>
    <xf numFmtId="0" fontId="4" fillId="0" borderId="0" xfId="6" applyFont="1" applyFill="1" applyAlignment="1">
      <alignment horizontal="center" vertical="center" wrapText="1"/>
    </xf>
    <xf numFmtId="0" fontId="1" fillId="0" borderId="1" xfId="6" applyFont="1" applyFill="1" applyBorder="1" applyAlignment="1">
      <alignment horizontal="center" vertical="top" wrapText="1"/>
    </xf>
    <xf numFmtId="0" fontId="2" fillId="0" borderId="1" xfId="6" applyFont="1" applyFill="1" applyBorder="1" applyAlignment="1">
      <alignment horizontal="center" vertical="top" wrapText="1"/>
    </xf>
    <xf numFmtId="0" fontId="4" fillId="0" borderId="1" xfId="6" applyFont="1" applyFill="1" applyBorder="1" applyAlignment="1">
      <alignment horizontal="center" vertical="top" wrapText="1"/>
    </xf>
    <xf numFmtId="0" fontId="3" fillId="0" borderId="9" xfId="6" applyFont="1" applyFill="1" applyBorder="1" applyAlignment="1">
      <alignment horizontal="center" vertical="center" wrapText="1"/>
    </xf>
    <xf numFmtId="0" fontId="3" fillId="0" borderId="8" xfId="6" applyFont="1" applyFill="1" applyBorder="1" applyAlignment="1">
      <alignment horizontal="center" vertical="center" wrapText="1"/>
    </xf>
    <xf numFmtId="0" fontId="3" fillId="0" borderId="10" xfId="6" applyFont="1" applyFill="1" applyBorder="1" applyAlignment="1">
      <alignment horizontal="center" vertical="center" wrapText="1"/>
    </xf>
    <xf numFmtId="0" fontId="3" fillId="0" borderId="7" xfId="6" applyFont="1" applyFill="1" applyBorder="1" applyAlignment="1">
      <alignment horizontal="center" vertical="center" wrapText="1"/>
    </xf>
    <xf numFmtId="0" fontId="3" fillId="0" borderId="11" xfId="6" applyFont="1" applyFill="1" applyBorder="1" applyAlignment="1">
      <alignment horizontal="center" vertical="center" wrapText="1"/>
    </xf>
    <xf numFmtId="0" fontId="3" fillId="0" borderId="2" xfId="6" applyFont="1" applyFill="1" applyBorder="1" applyAlignment="1">
      <alignment horizontal="center" vertical="center"/>
    </xf>
  </cellXfs>
  <cellStyles count="17">
    <cellStyle name="CC1" xfId="2" xr:uid="{00000000-0005-0000-0000-000000000000}"/>
    <cellStyle name="CC2" xfId="3" xr:uid="{00000000-0005-0000-0000-000001000000}"/>
    <cellStyle name="Comma 10 2 3" xfId="11" xr:uid="{00000000-0005-0000-0000-000002000000}"/>
    <cellStyle name="Header1" xfId="4" xr:uid="{00000000-0005-0000-0000-000003000000}"/>
    <cellStyle name="Header2" xfId="5" xr:uid="{00000000-0005-0000-0000-000004000000}"/>
    <cellStyle name="Normal" xfId="0" builtinId="0"/>
    <cellStyle name="Normal 10" xfId="9" xr:uid="{00000000-0005-0000-0000-000006000000}"/>
    <cellStyle name="Normal 10 9" xfId="15" xr:uid="{00000000-0005-0000-0000-000007000000}"/>
    <cellStyle name="Normal 2" xfId="6" xr:uid="{00000000-0005-0000-0000-000008000000}"/>
    <cellStyle name="Normal 2 2" xfId="14" xr:uid="{00000000-0005-0000-0000-000009000000}"/>
    <cellStyle name="Normal 2 3" xfId="8" xr:uid="{00000000-0005-0000-0000-00000A000000}"/>
    <cellStyle name="Normal 213 2" xfId="10" xr:uid="{00000000-0005-0000-0000-00000B000000}"/>
    <cellStyle name="Normal 3" xfId="7" xr:uid="{00000000-0005-0000-0000-00000C000000}"/>
    <cellStyle name="Normal 342" xfId="12" xr:uid="{00000000-0005-0000-0000-00000D000000}"/>
    <cellStyle name="Normal 4 2" xfId="13" xr:uid="{00000000-0005-0000-0000-00000E000000}"/>
    <cellStyle name="Normal_Cchuyen_TTCD" xfId="1" xr:uid="{00000000-0005-0000-0000-00000F000000}"/>
    <cellStyle name="Normal_CChuyen_VinhThuan" xfId="16" xr:uid="{00000000-0005-0000-0000-000010000000}"/>
  </cellStyles>
  <dxfs count="0"/>
  <tableStyles count="0" defaultTableStyle="TableStyleMedium2" defaultPivotStyle="PivotStyleLight16"/>
  <colors>
    <mruColors>
      <color rgb="FF0000CC"/>
      <color rgb="FFCCFFFF"/>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20KONG%20XANH\TRA%20VINH\TP%20TRA%20VINH\CHU%20CHUYEN_TH2022\PN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2"/>
    </sheetNames>
    <sheetDataSet>
      <sheetData sheetId="0">
        <row r="5">
          <cell r="J5" t="str">
            <v>NNP</v>
          </cell>
        </row>
        <row r="8">
          <cell r="C8" t="str">
            <v>Xã Long Đức</v>
          </cell>
        </row>
        <row r="10">
          <cell r="C10" t="str">
            <v>Xã Long Đức</v>
          </cell>
        </row>
        <row r="11">
          <cell r="C11" t="str">
            <v>Xã Long Đức</v>
          </cell>
        </row>
        <row r="13">
          <cell r="C13" t="str">
            <v>Xã Long Đức</v>
          </cell>
        </row>
        <row r="15">
          <cell r="C15" t="str">
            <v>Phường 7</v>
          </cell>
        </row>
        <row r="16">
          <cell r="C16" t="str">
            <v>Phường 9</v>
          </cell>
        </row>
        <row r="17">
          <cell r="C17" t="str">
            <v>Phường 1</v>
          </cell>
        </row>
        <row r="18">
          <cell r="C18" t="str">
            <v>Phường 4</v>
          </cell>
        </row>
        <row r="19">
          <cell r="C19" t="str">
            <v>Xã Long Đức</v>
          </cell>
        </row>
        <row r="20">
          <cell r="C20" t="str">
            <v>Phường 1</v>
          </cell>
        </row>
        <row r="21">
          <cell r="C21" t="str">
            <v>Phường 4</v>
          </cell>
        </row>
        <row r="22">
          <cell r="C22" t="str">
            <v>Xã Long Đức</v>
          </cell>
        </row>
        <row r="23">
          <cell r="C23" t="str">
            <v>Phường 1</v>
          </cell>
        </row>
        <row r="24">
          <cell r="C24" t="str">
            <v>Phường 1</v>
          </cell>
        </row>
        <row r="25">
          <cell r="C25" t="str">
            <v>Xã Long Đức</v>
          </cell>
        </row>
        <row r="26">
          <cell r="C26" t="str">
            <v>Phường 7</v>
          </cell>
        </row>
        <row r="27">
          <cell r="C27" t="str">
            <v>Phường 8</v>
          </cell>
        </row>
        <row r="28">
          <cell r="C28" t="str">
            <v>Phường 1</v>
          </cell>
        </row>
        <row r="29">
          <cell r="C29" t="str">
            <v>Phường 7</v>
          </cell>
        </row>
        <row r="30">
          <cell r="C30" t="str">
            <v>Phường 7</v>
          </cell>
        </row>
        <row r="31">
          <cell r="C31" t="str">
            <v>Phường 7</v>
          </cell>
        </row>
        <row r="32">
          <cell r="C32" t="str">
            <v>Phường 3</v>
          </cell>
        </row>
        <row r="33">
          <cell r="C33" t="str">
            <v>Phường 4</v>
          </cell>
        </row>
        <row r="34">
          <cell r="C34" t="str">
            <v>Phường 8</v>
          </cell>
        </row>
        <row r="35">
          <cell r="C35" t="str">
            <v>Phường 7</v>
          </cell>
        </row>
        <row r="36">
          <cell r="C36" t="str">
            <v>Xã Long Đức</v>
          </cell>
        </row>
        <row r="37">
          <cell r="C37" t="str">
            <v>Xã Long Đức</v>
          </cell>
        </row>
        <row r="38">
          <cell r="C38" t="str">
            <v>Phường 1</v>
          </cell>
        </row>
        <row r="39">
          <cell r="C39" t="str">
            <v>Phường 7</v>
          </cell>
        </row>
        <row r="40">
          <cell r="C40" t="str">
            <v>Xã Long Đức</v>
          </cell>
        </row>
        <row r="41">
          <cell r="C41" t="str">
            <v>Phường 9</v>
          </cell>
        </row>
        <row r="42">
          <cell r="C42" t="str">
            <v>Phường 1</v>
          </cell>
        </row>
        <row r="43">
          <cell r="C43" t="str">
            <v>Xã Long Đức</v>
          </cell>
        </row>
        <row r="44">
          <cell r="C44" t="str">
            <v>Phường 7</v>
          </cell>
        </row>
        <row r="45">
          <cell r="C45" t="str">
            <v>Phường 1</v>
          </cell>
        </row>
        <row r="46">
          <cell r="C46" t="str">
            <v>Xã Long Đức</v>
          </cell>
        </row>
        <row r="47">
          <cell r="C47" t="str">
            <v>Xã Long Đức</v>
          </cell>
        </row>
        <row r="48">
          <cell r="C48" t="str">
            <v>Phường 6</v>
          </cell>
        </row>
        <row r="49">
          <cell r="C49" t="str">
            <v>Phường 6</v>
          </cell>
        </row>
        <row r="50">
          <cell r="C50" t="str">
            <v>Phường 9</v>
          </cell>
        </row>
        <row r="51">
          <cell r="C51" t="str">
            <v>Phường 5</v>
          </cell>
        </row>
        <row r="52">
          <cell r="C52" t="str">
            <v>Phường 5</v>
          </cell>
        </row>
        <row r="53">
          <cell r="C53" t="str">
            <v>Phường 7</v>
          </cell>
        </row>
        <row r="54">
          <cell r="C54" t="str">
            <v>Phường 7</v>
          </cell>
        </row>
        <row r="55">
          <cell r="C55" t="str">
            <v>Phường 7</v>
          </cell>
        </row>
        <row r="56">
          <cell r="C56" t="str">
            <v>Phường 7</v>
          </cell>
        </row>
        <row r="57">
          <cell r="C57" t="str">
            <v>Phường 7</v>
          </cell>
        </row>
        <row r="58">
          <cell r="C58" t="str">
            <v>Phường 7</v>
          </cell>
        </row>
        <row r="59">
          <cell r="C59" t="str">
            <v>Phường 7</v>
          </cell>
        </row>
        <row r="60">
          <cell r="C60" t="str">
            <v>Phường 7</v>
          </cell>
        </row>
        <row r="61">
          <cell r="C61" t="str">
            <v>Phường 7</v>
          </cell>
        </row>
        <row r="62">
          <cell r="C62" t="str">
            <v>Phường 8</v>
          </cell>
        </row>
        <row r="63">
          <cell r="C63" t="str">
            <v>Phường 8</v>
          </cell>
        </row>
        <row r="64">
          <cell r="C64" t="str">
            <v>Phường 8</v>
          </cell>
        </row>
        <row r="65">
          <cell r="C65" t="str">
            <v>Xã Long Đức</v>
          </cell>
        </row>
        <row r="66">
          <cell r="C66" t="str">
            <v>Xã Long Đức</v>
          </cell>
        </row>
        <row r="67">
          <cell r="C67" t="str">
            <v>Xã Long Đức</v>
          </cell>
        </row>
        <row r="68">
          <cell r="C68" t="str">
            <v>Phường 8</v>
          </cell>
        </row>
        <row r="69">
          <cell r="C69" t="str">
            <v>Xã Long Đức</v>
          </cell>
        </row>
        <row r="70">
          <cell r="C70" t="str">
            <v>Xã Long Đức</v>
          </cell>
        </row>
        <row r="71">
          <cell r="C71" t="str">
            <v>Phường 1</v>
          </cell>
        </row>
        <row r="72">
          <cell r="C72" t="str">
            <v>Phường 1</v>
          </cell>
        </row>
        <row r="73">
          <cell r="C73" t="str">
            <v>Phường 5</v>
          </cell>
        </row>
        <row r="74">
          <cell r="C74" t="str">
            <v>Xã Long Đức</v>
          </cell>
        </row>
        <row r="75">
          <cell r="C75" t="str">
            <v>Phường 8</v>
          </cell>
        </row>
        <row r="76">
          <cell r="C76" t="str">
            <v>Phường 9</v>
          </cell>
        </row>
        <row r="77">
          <cell r="C77" t="str">
            <v>Xã Long Đức</v>
          </cell>
        </row>
        <row r="78">
          <cell r="C78" t="str">
            <v>Phường 5</v>
          </cell>
        </row>
        <row r="79">
          <cell r="C79" t="str">
            <v>Xã Long Đức</v>
          </cell>
        </row>
        <row r="80">
          <cell r="C80" t="str">
            <v>Xã Long Đức</v>
          </cell>
        </row>
        <row r="81">
          <cell r="C81" t="str">
            <v>Xã Long Đức</v>
          </cell>
        </row>
        <row r="82">
          <cell r="C82" t="str">
            <v>Xã Long Đức</v>
          </cell>
        </row>
        <row r="83">
          <cell r="C83" t="str">
            <v>Xã Long Đức</v>
          </cell>
        </row>
        <row r="84">
          <cell r="C84" t="str">
            <v>Xã Long Đức</v>
          </cell>
        </row>
        <row r="85">
          <cell r="C85" t="str">
            <v>Xã Long Đức</v>
          </cell>
        </row>
        <row r="86">
          <cell r="C86" t="str">
            <v>Xã Long Đức</v>
          </cell>
        </row>
        <row r="87">
          <cell r="C87" t="str">
            <v>Phường 8</v>
          </cell>
        </row>
        <row r="88">
          <cell r="C88" t="str">
            <v>Xã Long Đức</v>
          </cell>
        </row>
        <row r="89">
          <cell r="C89" t="str">
            <v>Phường 1</v>
          </cell>
        </row>
        <row r="90">
          <cell r="C90" t="str">
            <v>Phường 7</v>
          </cell>
        </row>
        <row r="92">
          <cell r="C92" t="str">
            <v>Phường 9</v>
          </cell>
        </row>
        <row r="93">
          <cell r="C93" t="str">
            <v>Phường 9</v>
          </cell>
        </row>
        <row r="94">
          <cell r="C94" t="str">
            <v>Phường 1</v>
          </cell>
        </row>
        <row r="95">
          <cell r="C95" t="str">
            <v>Phường 6</v>
          </cell>
        </row>
        <row r="96">
          <cell r="C96" t="str">
            <v>Phường 1</v>
          </cell>
        </row>
        <row r="97">
          <cell r="C97" t="str">
            <v>Phường 9</v>
          </cell>
        </row>
        <row r="98">
          <cell r="C98" t="str">
            <v>Phường 9</v>
          </cell>
        </row>
        <row r="99">
          <cell r="C99" t="str">
            <v>Xã Long Đức</v>
          </cell>
        </row>
        <row r="100">
          <cell r="C100" t="str">
            <v>Xã Long Đức</v>
          </cell>
        </row>
        <row r="101">
          <cell r="C101" t="str">
            <v>Phường 7</v>
          </cell>
        </row>
        <row r="102">
          <cell r="C102" t="str">
            <v>Phường 9</v>
          </cell>
        </row>
        <row r="103">
          <cell r="C103" t="str">
            <v>Xã Long Đức</v>
          </cell>
        </row>
        <row r="104">
          <cell r="C104" t="str">
            <v>Xã Long Đức</v>
          </cell>
        </row>
        <row r="105">
          <cell r="C105" t="str">
            <v>Phường 1</v>
          </cell>
        </row>
        <row r="106">
          <cell r="C106" t="str">
            <v>Phường 4</v>
          </cell>
        </row>
        <row r="107">
          <cell r="C107" t="str">
            <v>Phường 2</v>
          </cell>
        </row>
        <row r="108">
          <cell r="C108" t="str">
            <v>Xã Long Đức</v>
          </cell>
        </row>
        <row r="109">
          <cell r="C109" t="str">
            <v>Phường 1</v>
          </cell>
        </row>
        <row r="110">
          <cell r="C110" t="str">
            <v>Phường 8</v>
          </cell>
        </row>
        <row r="111">
          <cell r="C111" t="str">
            <v>Phường 8</v>
          </cell>
        </row>
        <row r="112">
          <cell r="C112" t="str">
            <v>Phường 8</v>
          </cell>
        </row>
        <row r="113">
          <cell r="C113" t="str">
            <v>Phường 8</v>
          </cell>
        </row>
        <row r="114">
          <cell r="C114" t="str">
            <v>Phường 8</v>
          </cell>
        </row>
        <row r="115">
          <cell r="C115" t="str">
            <v>Phường 8</v>
          </cell>
        </row>
        <row r="116">
          <cell r="C116" t="str">
            <v>Phường 8</v>
          </cell>
        </row>
        <row r="117">
          <cell r="C117" t="str">
            <v>Phường 4</v>
          </cell>
        </row>
        <row r="118">
          <cell r="C118" t="str">
            <v>Phường 4</v>
          </cell>
        </row>
        <row r="119">
          <cell r="C119" t="str">
            <v>Xã Long Đức</v>
          </cell>
        </row>
        <row r="120">
          <cell r="C120" t="str">
            <v>Phường 8</v>
          </cell>
        </row>
        <row r="121">
          <cell r="C121" t="str">
            <v>Phường 2</v>
          </cell>
        </row>
        <row r="122">
          <cell r="C122" t="str">
            <v>Phường 8</v>
          </cell>
        </row>
        <row r="123">
          <cell r="C123" t="str">
            <v>Phường 1</v>
          </cell>
        </row>
        <row r="124">
          <cell r="C124" t="str">
            <v>Xã Long Đức</v>
          </cell>
        </row>
        <row r="125">
          <cell r="C125" t="str">
            <v>Xã Long Đức</v>
          </cell>
        </row>
        <row r="126">
          <cell r="C126" t="str">
            <v>Phường 8</v>
          </cell>
        </row>
        <row r="127">
          <cell r="C127" t="str">
            <v>Phường 4</v>
          </cell>
        </row>
        <row r="128">
          <cell r="C128" t="str">
            <v>Phường 8</v>
          </cell>
        </row>
        <row r="129">
          <cell r="C129" t="str">
            <v>Phường 8</v>
          </cell>
        </row>
        <row r="130">
          <cell r="C130" t="str">
            <v>Phường 4</v>
          </cell>
        </row>
        <row r="131">
          <cell r="C131" t="str">
            <v>Phường 7</v>
          </cell>
        </row>
        <row r="132">
          <cell r="C132" t="str">
            <v>Phường 7</v>
          </cell>
        </row>
        <row r="133">
          <cell r="C133" t="str">
            <v>Phường 7</v>
          </cell>
        </row>
        <row r="134">
          <cell r="C134" t="str">
            <v>Phường 7</v>
          </cell>
        </row>
        <row r="135">
          <cell r="C135" t="str">
            <v>Phường 7</v>
          </cell>
        </row>
        <row r="136">
          <cell r="C136" t="str">
            <v>Phường 7</v>
          </cell>
        </row>
        <row r="137">
          <cell r="C137" t="str">
            <v>Phường 2</v>
          </cell>
        </row>
        <row r="138">
          <cell r="C138" t="str">
            <v>Xã Long Đức</v>
          </cell>
        </row>
        <row r="139">
          <cell r="C139" t="str">
            <v>Phường 2</v>
          </cell>
        </row>
        <row r="140">
          <cell r="C140" t="str">
            <v>Phường 9</v>
          </cell>
        </row>
        <row r="141">
          <cell r="C141" t="str">
            <v>Phường 1</v>
          </cell>
        </row>
        <row r="142">
          <cell r="C142" t="str">
            <v>Phường 7</v>
          </cell>
        </row>
        <row r="143">
          <cell r="C143" t="str">
            <v>Phường 5</v>
          </cell>
        </row>
        <row r="144">
          <cell r="C144" t="str">
            <v>Phường 8</v>
          </cell>
        </row>
        <row r="145">
          <cell r="C145" t="str">
            <v>Phường 2</v>
          </cell>
        </row>
        <row r="146">
          <cell r="C146" t="str">
            <v>Phường 4</v>
          </cell>
        </row>
        <row r="147">
          <cell r="C147" t="str">
            <v>Phường 7</v>
          </cell>
        </row>
        <row r="148">
          <cell r="C148" t="str">
            <v>Phường 6</v>
          </cell>
        </row>
        <row r="149">
          <cell r="C149" t="str">
            <v>Phường 9</v>
          </cell>
        </row>
        <row r="150">
          <cell r="C150" t="str">
            <v>Phường 1</v>
          </cell>
        </row>
        <row r="151">
          <cell r="C151" t="str">
            <v>Phường 3</v>
          </cell>
        </row>
        <row r="152">
          <cell r="C152" t="str">
            <v>Phường 8</v>
          </cell>
        </row>
        <row r="153">
          <cell r="C153" t="str">
            <v>Xã Long Đức</v>
          </cell>
        </row>
        <row r="154">
          <cell r="C154" t="str">
            <v>Phường 4</v>
          </cell>
        </row>
        <row r="155">
          <cell r="C155" t="str">
            <v>Phường 2</v>
          </cell>
        </row>
        <row r="156">
          <cell r="C156" t="str">
            <v>Phường 6</v>
          </cell>
        </row>
        <row r="157">
          <cell r="C157" t="str">
            <v>Phường 8</v>
          </cell>
        </row>
        <row r="158">
          <cell r="C158" t="str">
            <v>Phường 9</v>
          </cell>
        </row>
        <row r="159">
          <cell r="C159" t="str">
            <v>Xã Long Đức</v>
          </cell>
        </row>
        <row r="160">
          <cell r="C160" t="str">
            <v>Xã Long Đức</v>
          </cell>
        </row>
        <row r="161">
          <cell r="C161" t="str">
            <v>Phường 9</v>
          </cell>
        </row>
        <row r="162">
          <cell r="C162" t="str">
            <v>Phường 8</v>
          </cell>
        </row>
        <row r="163">
          <cell r="C163" t="str">
            <v>Phường 2</v>
          </cell>
        </row>
        <row r="164">
          <cell r="C164" t="str">
            <v>Phường 6</v>
          </cell>
        </row>
        <row r="165">
          <cell r="C165" t="str">
            <v>Phường 8</v>
          </cell>
        </row>
        <row r="166">
          <cell r="C166" t="str">
            <v>Phường 9</v>
          </cell>
        </row>
        <row r="167">
          <cell r="C167" t="str">
            <v>Xã Long Đức</v>
          </cell>
        </row>
        <row r="168">
          <cell r="C168" t="str">
            <v>Phường 1</v>
          </cell>
        </row>
        <row r="169">
          <cell r="C169" t="str">
            <v>Phường 3</v>
          </cell>
        </row>
        <row r="170">
          <cell r="C170" t="str">
            <v>Phường 2</v>
          </cell>
        </row>
        <row r="171">
          <cell r="C171" t="str">
            <v>Xã Long Đức</v>
          </cell>
        </row>
        <row r="172">
          <cell r="C172" t="str">
            <v>Phường 8</v>
          </cell>
        </row>
        <row r="173">
          <cell r="C173" t="str">
            <v>Phường 2</v>
          </cell>
        </row>
        <row r="174">
          <cell r="C174" t="str">
            <v>Phường 6</v>
          </cell>
        </row>
        <row r="175">
          <cell r="C175" t="str">
            <v>Phường 8</v>
          </cell>
        </row>
        <row r="176">
          <cell r="C176" t="str">
            <v>Phường 9</v>
          </cell>
        </row>
        <row r="177">
          <cell r="C177" t="str">
            <v>Xã Long Đức</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view="pageBreakPreview" zoomScale="115" zoomScaleNormal="100" zoomScaleSheetLayoutView="115" workbookViewId="0">
      <pane xSplit="2" ySplit="7" topLeftCell="C8" activePane="bottomRight" state="frozen"/>
      <selection pane="topRight" activeCell="C1" sqref="C1"/>
      <selection pane="bottomLeft" activeCell="A8" sqref="A8"/>
      <selection pane="bottomRight" activeCell="F11" sqref="F11"/>
    </sheetView>
  </sheetViews>
  <sheetFormatPr defaultRowHeight="13.2" x14ac:dyDescent="0.25"/>
  <cols>
    <col min="1" max="1" width="4.44140625" style="17" bestFit="1" customWidth="1"/>
    <col min="2" max="2" width="32.44140625" style="17" customWidth="1"/>
    <col min="3" max="3" width="6" style="17" bestFit="1" customWidth="1"/>
    <col min="4" max="4" width="9.6640625" style="17" customWidth="1"/>
    <col min="5" max="5" width="8" style="17" customWidth="1"/>
    <col min="6" max="7" width="8.6640625" style="17" customWidth="1"/>
    <col min="8" max="8" width="8.6640625" style="21" customWidth="1"/>
    <col min="9" max="9" width="8.6640625" style="17" customWidth="1"/>
    <col min="10" max="10" width="8.109375" style="17" customWidth="1"/>
    <col min="11" max="14" width="8.6640625" style="17" customWidth="1"/>
    <col min="15" max="245" width="9.109375" style="17"/>
    <col min="246" max="246" width="4.44140625" style="17" bestFit="1" customWidth="1"/>
    <col min="247" max="247" width="33.33203125" style="17" bestFit="1" customWidth="1"/>
    <col min="248" max="248" width="6" style="17" bestFit="1" customWidth="1"/>
    <col min="249" max="249" width="11.109375" style="17" customWidth="1"/>
    <col min="250" max="250" width="9.33203125" style="17" customWidth="1"/>
    <col min="251" max="251" width="7.88671875" style="17" bestFit="1" customWidth="1"/>
    <col min="252" max="252" width="8.88671875" style="17" customWidth="1"/>
    <col min="253" max="253" width="7.5546875" style="17" bestFit="1" customWidth="1"/>
    <col min="254" max="256" width="6.44140625" style="17" bestFit="1" customWidth="1"/>
    <col min="257" max="258" width="6.6640625" style="17" bestFit="1" customWidth="1"/>
    <col min="259" max="259" width="7.109375" style="17" bestFit="1" customWidth="1"/>
    <col min="260" max="261" width="7.88671875" style="17" bestFit="1" customWidth="1"/>
    <col min="262" max="262" width="6.109375" style="17" bestFit="1" customWidth="1"/>
    <col min="263" max="263" width="8" style="17" bestFit="1" customWidth="1"/>
    <col min="264" max="501" width="9.109375" style="17"/>
    <col min="502" max="502" width="4.44140625" style="17" bestFit="1" customWidth="1"/>
    <col min="503" max="503" width="33.33203125" style="17" bestFit="1" customWidth="1"/>
    <col min="504" max="504" width="6" style="17" bestFit="1" customWidth="1"/>
    <col min="505" max="505" width="11.109375" style="17" customWidth="1"/>
    <col min="506" max="506" width="9.33203125" style="17" customWidth="1"/>
    <col min="507" max="507" width="7.88671875" style="17" bestFit="1" customWidth="1"/>
    <col min="508" max="508" width="8.88671875" style="17" customWidth="1"/>
    <col min="509" max="509" width="7.5546875" style="17" bestFit="1" customWidth="1"/>
    <col min="510" max="512" width="6.44140625" style="17" bestFit="1" customWidth="1"/>
    <col min="513" max="514" width="6.6640625" style="17" bestFit="1" customWidth="1"/>
    <col min="515" max="515" width="7.109375" style="17" bestFit="1" customWidth="1"/>
    <col min="516" max="517" width="7.88671875" style="17" bestFit="1" customWidth="1"/>
    <col min="518" max="518" width="6.109375" style="17" bestFit="1" customWidth="1"/>
    <col min="519" max="519" width="8" style="17" bestFit="1" customWidth="1"/>
    <col min="520" max="757" width="9.109375" style="17"/>
    <col min="758" max="758" width="4.44140625" style="17" bestFit="1" customWidth="1"/>
    <col min="759" max="759" width="33.33203125" style="17" bestFit="1" customWidth="1"/>
    <col min="760" max="760" width="6" style="17" bestFit="1" customWidth="1"/>
    <col min="761" max="761" width="11.109375" style="17" customWidth="1"/>
    <col min="762" max="762" width="9.33203125" style="17" customWidth="1"/>
    <col min="763" max="763" width="7.88671875" style="17" bestFit="1" customWidth="1"/>
    <col min="764" max="764" width="8.88671875" style="17" customWidth="1"/>
    <col min="765" max="765" width="7.5546875" style="17" bestFit="1" customWidth="1"/>
    <col min="766" max="768" width="6.44140625" style="17" bestFit="1" customWidth="1"/>
    <col min="769" max="770" width="6.6640625" style="17" bestFit="1" customWidth="1"/>
    <col min="771" max="771" width="7.109375" style="17" bestFit="1" customWidth="1"/>
    <col min="772" max="773" width="7.88671875" style="17" bestFit="1" customWidth="1"/>
    <col min="774" max="774" width="6.109375" style="17" bestFit="1" customWidth="1"/>
    <col min="775" max="775" width="8" style="17" bestFit="1" customWidth="1"/>
    <col min="776" max="1013" width="9.109375" style="17"/>
    <col min="1014" max="1014" width="4.44140625" style="17" bestFit="1" customWidth="1"/>
    <col min="1015" max="1015" width="33.33203125" style="17" bestFit="1" customWidth="1"/>
    <col min="1016" max="1016" width="6" style="17" bestFit="1" customWidth="1"/>
    <col min="1017" max="1017" width="11.109375" style="17" customWidth="1"/>
    <col min="1018" max="1018" width="9.33203125" style="17" customWidth="1"/>
    <col min="1019" max="1019" width="7.88671875" style="17" bestFit="1" customWidth="1"/>
    <col min="1020" max="1020" width="8.88671875" style="17" customWidth="1"/>
    <col min="1021" max="1021" width="7.5546875" style="17" bestFit="1" customWidth="1"/>
    <col min="1022" max="1024" width="6.44140625" style="17" bestFit="1" customWidth="1"/>
    <col min="1025" max="1026" width="6.6640625" style="17" bestFit="1" customWidth="1"/>
    <col min="1027" max="1027" width="7.109375" style="17" bestFit="1" customWidth="1"/>
    <col min="1028" max="1029" width="7.88671875" style="17" bestFit="1" customWidth="1"/>
    <col min="1030" max="1030" width="6.109375" style="17" bestFit="1" customWidth="1"/>
    <col min="1031" max="1031" width="8" style="17" bestFit="1" customWidth="1"/>
    <col min="1032" max="1269" width="9.109375" style="17"/>
    <col min="1270" max="1270" width="4.44140625" style="17" bestFit="1" customWidth="1"/>
    <col min="1271" max="1271" width="33.33203125" style="17" bestFit="1" customWidth="1"/>
    <col min="1272" max="1272" width="6" style="17" bestFit="1" customWidth="1"/>
    <col min="1273" max="1273" width="11.109375" style="17" customWidth="1"/>
    <col min="1274" max="1274" width="9.33203125" style="17" customWidth="1"/>
    <col min="1275" max="1275" width="7.88671875" style="17" bestFit="1" customWidth="1"/>
    <col min="1276" max="1276" width="8.88671875" style="17" customWidth="1"/>
    <col min="1277" max="1277" width="7.5546875" style="17" bestFit="1" customWidth="1"/>
    <col min="1278" max="1280" width="6.44140625" style="17" bestFit="1" customWidth="1"/>
    <col min="1281" max="1282" width="6.6640625" style="17" bestFit="1" customWidth="1"/>
    <col min="1283" max="1283" width="7.109375" style="17" bestFit="1" customWidth="1"/>
    <col min="1284" max="1285" width="7.88671875" style="17" bestFit="1" customWidth="1"/>
    <col min="1286" max="1286" width="6.109375" style="17" bestFit="1" customWidth="1"/>
    <col min="1287" max="1287" width="8" style="17" bestFit="1" customWidth="1"/>
    <col min="1288" max="1525" width="9.109375" style="17"/>
    <col min="1526" max="1526" width="4.44140625" style="17" bestFit="1" customWidth="1"/>
    <col min="1527" max="1527" width="33.33203125" style="17" bestFit="1" customWidth="1"/>
    <col min="1528" max="1528" width="6" style="17" bestFit="1" customWidth="1"/>
    <col min="1529" max="1529" width="11.109375" style="17" customWidth="1"/>
    <col min="1530" max="1530" width="9.33203125" style="17" customWidth="1"/>
    <col min="1531" max="1531" width="7.88671875" style="17" bestFit="1" customWidth="1"/>
    <col min="1532" max="1532" width="8.88671875" style="17" customWidth="1"/>
    <col min="1533" max="1533" width="7.5546875" style="17" bestFit="1" customWidth="1"/>
    <col min="1534" max="1536" width="6.44140625" style="17" bestFit="1" customWidth="1"/>
    <col min="1537" max="1538" width="6.6640625" style="17" bestFit="1" customWidth="1"/>
    <col min="1539" max="1539" width="7.109375" style="17" bestFit="1" customWidth="1"/>
    <col min="1540" max="1541" width="7.88671875" style="17" bestFit="1" customWidth="1"/>
    <col min="1542" max="1542" width="6.109375" style="17" bestFit="1" customWidth="1"/>
    <col min="1543" max="1543" width="8" style="17" bestFit="1" customWidth="1"/>
    <col min="1544" max="1781" width="9.109375" style="17"/>
    <col min="1782" max="1782" width="4.44140625" style="17" bestFit="1" customWidth="1"/>
    <col min="1783" max="1783" width="33.33203125" style="17" bestFit="1" customWidth="1"/>
    <col min="1784" max="1784" width="6" style="17" bestFit="1" customWidth="1"/>
    <col min="1785" max="1785" width="11.109375" style="17" customWidth="1"/>
    <col min="1786" max="1786" width="9.33203125" style="17" customWidth="1"/>
    <col min="1787" max="1787" width="7.88671875" style="17" bestFit="1" customWidth="1"/>
    <col min="1788" max="1788" width="8.88671875" style="17" customWidth="1"/>
    <col min="1789" max="1789" width="7.5546875" style="17" bestFit="1" customWidth="1"/>
    <col min="1790" max="1792" width="6.44140625" style="17" bestFit="1" customWidth="1"/>
    <col min="1793" max="1794" width="6.6640625" style="17" bestFit="1" customWidth="1"/>
    <col min="1795" max="1795" width="7.109375" style="17" bestFit="1" customWidth="1"/>
    <col min="1796" max="1797" width="7.88671875" style="17" bestFit="1" customWidth="1"/>
    <col min="1798" max="1798" width="6.109375" style="17" bestFit="1" customWidth="1"/>
    <col min="1799" max="1799" width="8" style="17" bestFit="1" customWidth="1"/>
    <col min="1800" max="2037" width="9.109375" style="17"/>
    <col min="2038" max="2038" width="4.44140625" style="17" bestFit="1" customWidth="1"/>
    <col min="2039" max="2039" width="33.33203125" style="17" bestFit="1" customWidth="1"/>
    <col min="2040" max="2040" width="6" style="17" bestFit="1" customWidth="1"/>
    <col min="2041" max="2041" width="11.109375" style="17" customWidth="1"/>
    <col min="2042" max="2042" width="9.33203125" style="17" customWidth="1"/>
    <col min="2043" max="2043" width="7.88671875" style="17" bestFit="1" customWidth="1"/>
    <col min="2044" max="2044" width="8.88671875" style="17" customWidth="1"/>
    <col min="2045" max="2045" width="7.5546875" style="17" bestFit="1" customWidth="1"/>
    <col min="2046" max="2048" width="6.44140625" style="17" bestFit="1" customWidth="1"/>
    <col min="2049" max="2050" width="6.6640625" style="17" bestFit="1" customWidth="1"/>
    <col min="2051" max="2051" width="7.109375" style="17" bestFit="1" customWidth="1"/>
    <col min="2052" max="2053" width="7.88671875" style="17" bestFit="1" customWidth="1"/>
    <col min="2054" max="2054" width="6.109375" style="17" bestFit="1" customWidth="1"/>
    <col min="2055" max="2055" width="8" style="17" bestFit="1" customWidth="1"/>
    <col min="2056" max="2293" width="9.109375" style="17"/>
    <col min="2294" max="2294" width="4.44140625" style="17" bestFit="1" customWidth="1"/>
    <col min="2295" max="2295" width="33.33203125" style="17" bestFit="1" customWidth="1"/>
    <col min="2296" max="2296" width="6" style="17" bestFit="1" customWidth="1"/>
    <col min="2297" max="2297" width="11.109375" style="17" customWidth="1"/>
    <col min="2298" max="2298" width="9.33203125" style="17" customWidth="1"/>
    <col min="2299" max="2299" width="7.88671875" style="17" bestFit="1" customWidth="1"/>
    <col min="2300" max="2300" width="8.88671875" style="17" customWidth="1"/>
    <col min="2301" max="2301" width="7.5546875" style="17" bestFit="1" customWidth="1"/>
    <col min="2302" max="2304" width="6.44140625" style="17" bestFit="1" customWidth="1"/>
    <col min="2305" max="2306" width="6.6640625" style="17" bestFit="1" customWidth="1"/>
    <col min="2307" max="2307" width="7.109375" style="17" bestFit="1" customWidth="1"/>
    <col min="2308" max="2309" width="7.88671875" style="17" bestFit="1" customWidth="1"/>
    <col min="2310" max="2310" width="6.109375" style="17" bestFit="1" customWidth="1"/>
    <col min="2311" max="2311" width="8" style="17" bestFit="1" customWidth="1"/>
    <col min="2312" max="2549" width="9.109375" style="17"/>
    <col min="2550" max="2550" width="4.44140625" style="17" bestFit="1" customWidth="1"/>
    <col min="2551" max="2551" width="33.33203125" style="17" bestFit="1" customWidth="1"/>
    <col min="2552" max="2552" width="6" style="17" bestFit="1" customWidth="1"/>
    <col min="2553" max="2553" width="11.109375" style="17" customWidth="1"/>
    <col min="2554" max="2554" width="9.33203125" style="17" customWidth="1"/>
    <col min="2555" max="2555" width="7.88671875" style="17" bestFit="1" customWidth="1"/>
    <col min="2556" max="2556" width="8.88671875" style="17" customWidth="1"/>
    <col min="2557" max="2557" width="7.5546875" style="17" bestFit="1" customWidth="1"/>
    <col min="2558" max="2560" width="6.44140625" style="17" bestFit="1" customWidth="1"/>
    <col min="2561" max="2562" width="6.6640625" style="17" bestFit="1" customWidth="1"/>
    <col min="2563" max="2563" width="7.109375" style="17" bestFit="1" customWidth="1"/>
    <col min="2564" max="2565" width="7.88671875" style="17" bestFit="1" customWidth="1"/>
    <col min="2566" max="2566" width="6.109375" style="17" bestFit="1" customWidth="1"/>
    <col min="2567" max="2567" width="8" style="17" bestFit="1" customWidth="1"/>
    <col min="2568" max="2805" width="9.109375" style="17"/>
    <col min="2806" max="2806" width="4.44140625" style="17" bestFit="1" customWidth="1"/>
    <col min="2807" max="2807" width="33.33203125" style="17" bestFit="1" customWidth="1"/>
    <col min="2808" max="2808" width="6" style="17" bestFit="1" customWidth="1"/>
    <col min="2809" max="2809" width="11.109375" style="17" customWidth="1"/>
    <col min="2810" max="2810" width="9.33203125" style="17" customWidth="1"/>
    <col min="2811" max="2811" width="7.88671875" style="17" bestFit="1" customWidth="1"/>
    <col min="2812" max="2812" width="8.88671875" style="17" customWidth="1"/>
    <col min="2813" max="2813" width="7.5546875" style="17" bestFit="1" customWidth="1"/>
    <col min="2814" max="2816" width="6.44140625" style="17" bestFit="1" customWidth="1"/>
    <col min="2817" max="2818" width="6.6640625" style="17" bestFit="1" customWidth="1"/>
    <col min="2819" max="2819" width="7.109375" style="17" bestFit="1" customWidth="1"/>
    <col min="2820" max="2821" width="7.88671875" style="17" bestFit="1" customWidth="1"/>
    <col min="2822" max="2822" width="6.109375" style="17" bestFit="1" customWidth="1"/>
    <col min="2823" max="2823" width="8" style="17" bestFit="1" customWidth="1"/>
    <col min="2824" max="3061" width="9.109375" style="17"/>
    <col min="3062" max="3062" width="4.44140625" style="17" bestFit="1" customWidth="1"/>
    <col min="3063" max="3063" width="33.33203125" style="17" bestFit="1" customWidth="1"/>
    <col min="3064" max="3064" width="6" style="17" bestFit="1" customWidth="1"/>
    <col min="3065" max="3065" width="11.109375" style="17" customWidth="1"/>
    <col min="3066" max="3066" width="9.33203125" style="17" customWidth="1"/>
    <col min="3067" max="3067" width="7.88671875" style="17" bestFit="1" customWidth="1"/>
    <col min="3068" max="3068" width="8.88671875" style="17" customWidth="1"/>
    <col min="3069" max="3069" width="7.5546875" style="17" bestFit="1" customWidth="1"/>
    <col min="3070" max="3072" width="6.44140625" style="17" bestFit="1" customWidth="1"/>
    <col min="3073" max="3074" width="6.6640625" style="17" bestFit="1" customWidth="1"/>
    <col min="3075" max="3075" width="7.109375" style="17" bestFit="1" customWidth="1"/>
    <col min="3076" max="3077" width="7.88671875" style="17" bestFit="1" customWidth="1"/>
    <col min="3078" max="3078" width="6.109375" style="17" bestFit="1" customWidth="1"/>
    <col min="3079" max="3079" width="8" style="17" bestFit="1" customWidth="1"/>
    <col min="3080" max="3317" width="9.109375" style="17"/>
    <col min="3318" max="3318" width="4.44140625" style="17" bestFit="1" customWidth="1"/>
    <col min="3319" max="3319" width="33.33203125" style="17" bestFit="1" customWidth="1"/>
    <col min="3320" max="3320" width="6" style="17" bestFit="1" customWidth="1"/>
    <col min="3321" max="3321" width="11.109375" style="17" customWidth="1"/>
    <col min="3322" max="3322" width="9.33203125" style="17" customWidth="1"/>
    <col min="3323" max="3323" width="7.88671875" style="17" bestFit="1" customWidth="1"/>
    <col min="3324" max="3324" width="8.88671875" style="17" customWidth="1"/>
    <col min="3325" max="3325" width="7.5546875" style="17" bestFit="1" customWidth="1"/>
    <col min="3326" max="3328" width="6.44140625" style="17" bestFit="1" customWidth="1"/>
    <col min="3329" max="3330" width="6.6640625" style="17" bestFit="1" customWidth="1"/>
    <col min="3331" max="3331" width="7.109375" style="17" bestFit="1" customWidth="1"/>
    <col min="3332" max="3333" width="7.88671875" style="17" bestFit="1" customWidth="1"/>
    <col min="3334" max="3334" width="6.109375" style="17" bestFit="1" customWidth="1"/>
    <col min="3335" max="3335" width="8" style="17" bestFit="1" customWidth="1"/>
    <col min="3336" max="3573" width="9.109375" style="17"/>
    <col min="3574" max="3574" width="4.44140625" style="17" bestFit="1" customWidth="1"/>
    <col min="3575" max="3575" width="33.33203125" style="17" bestFit="1" customWidth="1"/>
    <col min="3576" max="3576" width="6" style="17" bestFit="1" customWidth="1"/>
    <col min="3577" max="3577" width="11.109375" style="17" customWidth="1"/>
    <col min="3578" max="3578" width="9.33203125" style="17" customWidth="1"/>
    <col min="3579" max="3579" width="7.88671875" style="17" bestFit="1" customWidth="1"/>
    <col min="3580" max="3580" width="8.88671875" style="17" customWidth="1"/>
    <col min="3581" max="3581" width="7.5546875" style="17" bestFit="1" customWidth="1"/>
    <col min="3582" max="3584" width="6.44140625" style="17" bestFit="1" customWidth="1"/>
    <col min="3585" max="3586" width="6.6640625" style="17" bestFit="1" customWidth="1"/>
    <col min="3587" max="3587" width="7.109375" style="17" bestFit="1" customWidth="1"/>
    <col min="3588" max="3589" width="7.88671875" style="17" bestFit="1" customWidth="1"/>
    <col min="3590" max="3590" width="6.109375" style="17" bestFit="1" customWidth="1"/>
    <col min="3591" max="3591" width="8" style="17" bestFit="1" customWidth="1"/>
    <col min="3592" max="3829" width="9.109375" style="17"/>
    <col min="3830" max="3830" width="4.44140625" style="17" bestFit="1" customWidth="1"/>
    <col min="3831" max="3831" width="33.33203125" style="17" bestFit="1" customWidth="1"/>
    <col min="3832" max="3832" width="6" style="17" bestFit="1" customWidth="1"/>
    <col min="3833" max="3833" width="11.109375" style="17" customWidth="1"/>
    <col min="3834" max="3834" width="9.33203125" style="17" customWidth="1"/>
    <col min="3835" max="3835" width="7.88671875" style="17" bestFit="1" customWidth="1"/>
    <col min="3836" max="3836" width="8.88671875" style="17" customWidth="1"/>
    <col min="3837" max="3837" width="7.5546875" style="17" bestFit="1" customWidth="1"/>
    <col min="3838" max="3840" width="6.44140625" style="17" bestFit="1" customWidth="1"/>
    <col min="3841" max="3842" width="6.6640625" style="17" bestFit="1" customWidth="1"/>
    <col min="3843" max="3843" width="7.109375" style="17" bestFit="1" customWidth="1"/>
    <col min="3844" max="3845" width="7.88671875" style="17" bestFit="1" customWidth="1"/>
    <col min="3846" max="3846" width="6.109375" style="17" bestFit="1" customWidth="1"/>
    <col min="3847" max="3847" width="8" style="17" bestFit="1" customWidth="1"/>
    <col min="3848" max="4085" width="9.109375" style="17"/>
    <col min="4086" max="4086" width="4.44140625" style="17" bestFit="1" customWidth="1"/>
    <col min="4087" max="4087" width="33.33203125" style="17" bestFit="1" customWidth="1"/>
    <col min="4088" max="4088" width="6" style="17" bestFit="1" customWidth="1"/>
    <col min="4089" max="4089" width="11.109375" style="17" customWidth="1"/>
    <col min="4090" max="4090" width="9.33203125" style="17" customWidth="1"/>
    <col min="4091" max="4091" width="7.88671875" style="17" bestFit="1" customWidth="1"/>
    <col min="4092" max="4092" width="8.88671875" style="17" customWidth="1"/>
    <col min="4093" max="4093" width="7.5546875" style="17" bestFit="1" customWidth="1"/>
    <col min="4094" max="4096" width="6.44140625" style="17" bestFit="1" customWidth="1"/>
    <col min="4097" max="4098" width="6.6640625" style="17" bestFit="1" customWidth="1"/>
    <col min="4099" max="4099" width="7.109375" style="17" bestFit="1" customWidth="1"/>
    <col min="4100" max="4101" width="7.88671875" style="17" bestFit="1" customWidth="1"/>
    <col min="4102" max="4102" width="6.109375" style="17" bestFit="1" customWidth="1"/>
    <col min="4103" max="4103" width="8" style="17" bestFit="1" customWidth="1"/>
    <col min="4104" max="4341" width="9.109375" style="17"/>
    <col min="4342" max="4342" width="4.44140625" style="17" bestFit="1" customWidth="1"/>
    <col min="4343" max="4343" width="33.33203125" style="17" bestFit="1" customWidth="1"/>
    <col min="4344" max="4344" width="6" style="17" bestFit="1" customWidth="1"/>
    <col min="4345" max="4345" width="11.109375" style="17" customWidth="1"/>
    <col min="4346" max="4346" width="9.33203125" style="17" customWidth="1"/>
    <col min="4347" max="4347" width="7.88671875" style="17" bestFit="1" customWidth="1"/>
    <col min="4348" max="4348" width="8.88671875" style="17" customWidth="1"/>
    <col min="4349" max="4349" width="7.5546875" style="17" bestFit="1" customWidth="1"/>
    <col min="4350" max="4352" width="6.44140625" style="17" bestFit="1" customWidth="1"/>
    <col min="4353" max="4354" width="6.6640625" style="17" bestFit="1" customWidth="1"/>
    <col min="4355" max="4355" width="7.109375" style="17" bestFit="1" customWidth="1"/>
    <col min="4356" max="4357" width="7.88671875" style="17" bestFit="1" customWidth="1"/>
    <col min="4358" max="4358" width="6.109375" style="17" bestFit="1" customWidth="1"/>
    <col min="4359" max="4359" width="8" style="17" bestFit="1" customWidth="1"/>
    <col min="4360" max="4597" width="9.109375" style="17"/>
    <col min="4598" max="4598" width="4.44140625" style="17" bestFit="1" customWidth="1"/>
    <col min="4599" max="4599" width="33.33203125" style="17" bestFit="1" customWidth="1"/>
    <col min="4600" max="4600" width="6" style="17" bestFit="1" customWidth="1"/>
    <col min="4601" max="4601" width="11.109375" style="17" customWidth="1"/>
    <col min="4602" max="4602" width="9.33203125" style="17" customWidth="1"/>
    <col min="4603" max="4603" width="7.88671875" style="17" bestFit="1" customWidth="1"/>
    <col min="4604" max="4604" width="8.88671875" style="17" customWidth="1"/>
    <col min="4605" max="4605" width="7.5546875" style="17" bestFit="1" customWidth="1"/>
    <col min="4606" max="4608" width="6.44140625" style="17" bestFit="1" customWidth="1"/>
    <col min="4609" max="4610" width="6.6640625" style="17" bestFit="1" customWidth="1"/>
    <col min="4611" max="4611" width="7.109375" style="17" bestFit="1" customWidth="1"/>
    <col min="4612" max="4613" width="7.88671875" style="17" bestFit="1" customWidth="1"/>
    <col min="4614" max="4614" width="6.109375" style="17" bestFit="1" customWidth="1"/>
    <col min="4615" max="4615" width="8" style="17" bestFit="1" customWidth="1"/>
    <col min="4616" max="4853" width="9.109375" style="17"/>
    <col min="4854" max="4854" width="4.44140625" style="17" bestFit="1" customWidth="1"/>
    <col min="4855" max="4855" width="33.33203125" style="17" bestFit="1" customWidth="1"/>
    <col min="4856" max="4856" width="6" style="17" bestFit="1" customWidth="1"/>
    <col min="4857" max="4857" width="11.109375" style="17" customWidth="1"/>
    <col min="4858" max="4858" width="9.33203125" style="17" customWidth="1"/>
    <col min="4859" max="4859" width="7.88671875" style="17" bestFit="1" customWidth="1"/>
    <col min="4860" max="4860" width="8.88671875" style="17" customWidth="1"/>
    <col min="4861" max="4861" width="7.5546875" style="17" bestFit="1" customWidth="1"/>
    <col min="4862" max="4864" width="6.44140625" style="17" bestFit="1" customWidth="1"/>
    <col min="4865" max="4866" width="6.6640625" style="17" bestFit="1" customWidth="1"/>
    <col min="4867" max="4867" width="7.109375" style="17" bestFit="1" customWidth="1"/>
    <col min="4868" max="4869" width="7.88671875" style="17" bestFit="1" customWidth="1"/>
    <col min="4870" max="4870" width="6.109375" style="17" bestFit="1" customWidth="1"/>
    <col min="4871" max="4871" width="8" style="17" bestFit="1" customWidth="1"/>
    <col min="4872" max="5109" width="9.109375" style="17"/>
    <col min="5110" max="5110" width="4.44140625" style="17" bestFit="1" customWidth="1"/>
    <col min="5111" max="5111" width="33.33203125" style="17" bestFit="1" customWidth="1"/>
    <col min="5112" max="5112" width="6" style="17" bestFit="1" customWidth="1"/>
    <col min="5113" max="5113" width="11.109375" style="17" customWidth="1"/>
    <col min="5114" max="5114" width="9.33203125" style="17" customWidth="1"/>
    <col min="5115" max="5115" width="7.88671875" style="17" bestFit="1" customWidth="1"/>
    <col min="5116" max="5116" width="8.88671875" style="17" customWidth="1"/>
    <col min="5117" max="5117" width="7.5546875" style="17" bestFit="1" customWidth="1"/>
    <col min="5118" max="5120" width="6.44140625" style="17" bestFit="1" customWidth="1"/>
    <col min="5121" max="5122" width="6.6640625" style="17" bestFit="1" customWidth="1"/>
    <col min="5123" max="5123" width="7.109375" style="17" bestFit="1" customWidth="1"/>
    <col min="5124" max="5125" width="7.88671875" style="17" bestFit="1" customWidth="1"/>
    <col min="5126" max="5126" width="6.109375" style="17" bestFit="1" customWidth="1"/>
    <col min="5127" max="5127" width="8" style="17" bestFit="1" customWidth="1"/>
    <col min="5128" max="5365" width="9.109375" style="17"/>
    <col min="5366" max="5366" width="4.44140625" style="17" bestFit="1" customWidth="1"/>
    <col min="5367" max="5367" width="33.33203125" style="17" bestFit="1" customWidth="1"/>
    <col min="5368" max="5368" width="6" style="17" bestFit="1" customWidth="1"/>
    <col min="5369" max="5369" width="11.109375" style="17" customWidth="1"/>
    <col min="5370" max="5370" width="9.33203125" style="17" customWidth="1"/>
    <col min="5371" max="5371" width="7.88671875" style="17" bestFit="1" customWidth="1"/>
    <col min="5372" max="5372" width="8.88671875" style="17" customWidth="1"/>
    <col min="5373" max="5373" width="7.5546875" style="17" bestFit="1" customWidth="1"/>
    <col min="5374" max="5376" width="6.44140625" style="17" bestFit="1" customWidth="1"/>
    <col min="5377" max="5378" width="6.6640625" style="17" bestFit="1" customWidth="1"/>
    <col min="5379" max="5379" width="7.109375" style="17" bestFit="1" customWidth="1"/>
    <col min="5380" max="5381" width="7.88671875" style="17" bestFit="1" customWidth="1"/>
    <col min="5382" max="5382" width="6.109375" style="17" bestFit="1" customWidth="1"/>
    <col min="5383" max="5383" width="8" style="17" bestFit="1" customWidth="1"/>
    <col min="5384" max="5621" width="9.109375" style="17"/>
    <col min="5622" max="5622" width="4.44140625" style="17" bestFit="1" customWidth="1"/>
    <col min="5623" max="5623" width="33.33203125" style="17" bestFit="1" customWidth="1"/>
    <col min="5624" max="5624" width="6" style="17" bestFit="1" customWidth="1"/>
    <col min="5625" max="5625" width="11.109375" style="17" customWidth="1"/>
    <col min="5626" max="5626" width="9.33203125" style="17" customWidth="1"/>
    <col min="5627" max="5627" width="7.88671875" style="17" bestFit="1" customWidth="1"/>
    <col min="5628" max="5628" width="8.88671875" style="17" customWidth="1"/>
    <col min="5629" max="5629" width="7.5546875" style="17" bestFit="1" customWidth="1"/>
    <col min="5630" max="5632" width="6.44140625" style="17" bestFit="1" customWidth="1"/>
    <col min="5633" max="5634" width="6.6640625" style="17" bestFit="1" customWidth="1"/>
    <col min="5635" max="5635" width="7.109375" style="17" bestFit="1" customWidth="1"/>
    <col min="5636" max="5637" width="7.88671875" style="17" bestFit="1" customWidth="1"/>
    <col min="5638" max="5638" width="6.109375" style="17" bestFit="1" customWidth="1"/>
    <col min="5639" max="5639" width="8" style="17" bestFit="1" customWidth="1"/>
    <col min="5640" max="5877" width="9.109375" style="17"/>
    <col min="5878" max="5878" width="4.44140625" style="17" bestFit="1" customWidth="1"/>
    <col min="5879" max="5879" width="33.33203125" style="17" bestFit="1" customWidth="1"/>
    <col min="5880" max="5880" width="6" style="17" bestFit="1" customWidth="1"/>
    <col min="5881" max="5881" width="11.109375" style="17" customWidth="1"/>
    <col min="5882" max="5882" width="9.33203125" style="17" customWidth="1"/>
    <col min="5883" max="5883" width="7.88671875" style="17" bestFit="1" customWidth="1"/>
    <col min="5884" max="5884" width="8.88671875" style="17" customWidth="1"/>
    <col min="5885" max="5885" width="7.5546875" style="17" bestFit="1" customWidth="1"/>
    <col min="5886" max="5888" width="6.44140625" style="17" bestFit="1" customWidth="1"/>
    <col min="5889" max="5890" width="6.6640625" style="17" bestFit="1" customWidth="1"/>
    <col min="5891" max="5891" width="7.109375" style="17" bestFit="1" customWidth="1"/>
    <col min="5892" max="5893" width="7.88671875" style="17" bestFit="1" customWidth="1"/>
    <col min="5894" max="5894" width="6.109375" style="17" bestFit="1" customWidth="1"/>
    <col min="5895" max="5895" width="8" style="17" bestFit="1" customWidth="1"/>
    <col min="5896" max="6133" width="9.109375" style="17"/>
    <col min="6134" max="6134" width="4.44140625" style="17" bestFit="1" customWidth="1"/>
    <col min="6135" max="6135" width="33.33203125" style="17" bestFit="1" customWidth="1"/>
    <col min="6136" max="6136" width="6" style="17" bestFit="1" customWidth="1"/>
    <col min="6137" max="6137" width="11.109375" style="17" customWidth="1"/>
    <col min="6138" max="6138" width="9.33203125" style="17" customWidth="1"/>
    <col min="6139" max="6139" width="7.88671875" style="17" bestFit="1" customWidth="1"/>
    <col min="6140" max="6140" width="8.88671875" style="17" customWidth="1"/>
    <col min="6141" max="6141" width="7.5546875" style="17" bestFit="1" customWidth="1"/>
    <col min="6142" max="6144" width="6.44140625" style="17" bestFit="1" customWidth="1"/>
    <col min="6145" max="6146" width="6.6640625" style="17" bestFit="1" customWidth="1"/>
    <col min="6147" max="6147" width="7.109375" style="17" bestFit="1" customWidth="1"/>
    <col min="6148" max="6149" width="7.88671875" style="17" bestFit="1" customWidth="1"/>
    <col min="6150" max="6150" width="6.109375" style="17" bestFit="1" customWidth="1"/>
    <col min="6151" max="6151" width="8" style="17" bestFit="1" customWidth="1"/>
    <col min="6152" max="6389" width="9.109375" style="17"/>
    <col min="6390" max="6390" width="4.44140625" style="17" bestFit="1" customWidth="1"/>
    <col min="6391" max="6391" width="33.33203125" style="17" bestFit="1" customWidth="1"/>
    <col min="6392" max="6392" width="6" style="17" bestFit="1" customWidth="1"/>
    <col min="6393" max="6393" width="11.109375" style="17" customWidth="1"/>
    <col min="6394" max="6394" width="9.33203125" style="17" customWidth="1"/>
    <col min="6395" max="6395" width="7.88671875" style="17" bestFit="1" customWidth="1"/>
    <col min="6396" max="6396" width="8.88671875" style="17" customWidth="1"/>
    <col min="6397" max="6397" width="7.5546875" style="17" bestFit="1" customWidth="1"/>
    <col min="6398" max="6400" width="6.44140625" style="17" bestFit="1" customWidth="1"/>
    <col min="6401" max="6402" width="6.6640625" style="17" bestFit="1" customWidth="1"/>
    <col min="6403" max="6403" width="7.109375" style="17" bestFit="1" customWidth="1"/>
    <col min="6404" max="6405" width="7.88671875" style="17" bestFit="1" customWidth="1"/>
    <col min="6406" max="6406" width="6.109375" style="17" bestFit="1" customWidth="1"/>
    <col min="6407" max="6407" width="8" style="17" bestFit="1" customWidth="1"/>
    <col min="6408" max="6645" width="9.109375" style="17"/>
    <col min="6646" max="6646" width="4.44140625" style="17" bestFit="1" customWidth="1"/>
    <col min="6647" max="6647" width="33.33203125" style="17" bestFit="1" customWidth="1"/>
    <col min="6648" max="6648" width="6" style="17" bestFit="1" customWidth="1"/>
    <col min="6649" max="6649" width="11.109375" style="17" customWidth="1"/>
    <col min="6650" max="6650" width="9.33203125" style="17" customWidth="1"/>
    <col min="6651" max="6651" width="7.88671875" style="17" bestFit="1" customWidth="1"/>
    <col min="6652" max="6652" width="8.88671875" style="17" customWidth="1"/>
    <col min="6653" max="6653" width="7.5546875" style="17" bestFit="1" customWidth="1"/>
    <col min="6654" max="6656" width="6.44140625" style="17" bestFit="1" customWidth="1"/>
    <col min="6657" max="6658" width="6.6640625" style="17" bestFit="1" customWidth="1"/>
    <col min="6659" max="6659" width="7.109375" style="17" bestFit="1" customWidth="1"/>
    <col min="6660" max="6661" width="7.88671875" style="17" bestFit="1" customWidth="1"/>
    <col min="6662" max="6662" width="6.109375" style="17" bestFit="1" customWidth="1"/>
    <col min="6663" max="6663" width="8" style="17" bestFit="1" customWidth="1"/>
    <col min="6664" max="6901" width="9.109375" style="17"/>
    <col min="6902" max="6902" width="4.44140625" style="17" bestFit="1" customWidth="1"/>
    <col min="6903" max="6903" width="33.33203125" style="17" bestFit="1" customWidth="1"/>
    <col min="6904" max="6904" width="6" style="17" bestFit="1" customWidth="1"/>
    <col min="6905" max="6905" width="11.109375" style="17" customWidth="1"/>
    <col min="6906" max="6906" width="9.33203125" style="17" customWidth="1"/>
    <col min="6907" max="6907" width="7.88671875" style="17" bestFit="1" customWidth="1"/>
    <col min="6908" max="6908" width="8.88671875" style="17" customWidth="1"/>
    <col min="6909" max="6909" width="7.5546875" style="17" bestFit="1" customWidth="1"/>
    <col min="6910" max="6912" width="6.44140625" style="17" bestFit="1" customWidth="1"/>
    <col min="6913" max="6914" width="6.6640625" style="17" bestFit="1" customWidth="1"/>
    <col min="6915" max="6915" width="7.109375" style="17" bestFit="1" customWidth="1"/>
    <col min="6916" max="6917" width="7.88671875" style="17" bestFit="1" customWidth="1"/>
    <col min="6918" max="6918" width="6.109375" style="17" bestFit="1" customWidth="1"/>
    <col min="6919" max="6919" width="8" style="17" bestFit="1" customWidth="1"/>
    <col min="6920" max="7157" width="9.109375" style="17"/>
    <col min="7158" max="7158" width="4.44140625" style="17" bestFit="1" customWidth="1"/>
    <col min="7159" max="7159" width="33.33203125" style="17" bestFit="1" customWidth="1"/>
    <col min="7160" max="7160" width="6" style="17" bestFit="1" customWidth="1"/>
    <col min="7161" max="7161" width="11.109375" style="17" customWidth="1"/>
    <col min="7162" max="7162" width="9.33203125" style="17" customWidth="1"/>
    <col min="7163" max="7163" width="7.88671875" style="17" bestFit="1" customWidth="1"/>
    <col min="7164" max="7164" width="8.88671875" style="17" customWidth="1"/>
    <col min="7165" max="7165" width="7.5546875" style="17" bestFit="1" customWidth="1"/>
    <col min="7166" max="7168" width="6.44140625" style="17" bestFit="1" customWidth="1"/>
    <col min="7169" max="7170" width="6.6640625" style="17" bestFit="1" customWidth="1"/>
    <col min="7171" max="7171" width="7.109375" style="17" bestFit="1" customWidth="1"/>
    <col min="7172" max="7173" width="7.88671875" style="17" bestFit="1" customWidth="1"/>
    <col min="7174" max="7174" width="6.109375" style="17" bestFit="1" customWidth="1"/>
    <col min="7175" max="7175" width="8" style="17" bestFit="1" customWidth="1"/>
    <col min="7176" max="7413" width="9.109375" style="17"/>
    <col min="7414" max="7414" width="4.44140625" style="17" bestFit="1" customWidth="1"/>
    <col min="7415" max="7415" width="33.33203125" style="17" bestFit="1" customWidth="1"/>
    <col min="7416" max="7416" width="6" style="17" bestFit="1" customWidth="1"/>
    <col min="7417" max="7417" width="11.109375" style="17" customWidth="1"/>
    <col min="7418" max="7418" width="9.33203125" style="17" customWidth="1"/>
    <col min="7419" max="7419" width="7.88671875" style="17" bestFit="1" customWidth="1"/>
    <col min="7420" max="7420" width="8.88671875" style="17" customWidth="1"/>
    <col min="7421" max="7421" width="7.5546875" style="17" bestFit="1" customWidth="1"/>
    <col min="7422" max="7424" width="6.44140625" style="17" bestFit="1" customWidth="1"/>
    <col min="7425" max="7426" width="6.6640625" style="17" bestFit="1" customWidth="1"/>
    <col min="7427" max="7427" width="7.109375" style="17" bestFit="1" customWidth="1"/>
    <col min="7428" max="7429" width="7.88671875" style="17" bestFit="1" customWidth="1"/>
    <col min="7430" max="7430" width="6.109375" style="17" bestFit="1" customWidth="1"/>
    <col min="7431" max="7431" width="8" style="17" bestFit="1" customWidth="1"/>
    <col min="7432" max="7669" width="9.109375" style="17"/>
    <col min="7670" max="7670" width="4.44140625" style="17" bestFit="1" customWidth="1"/>
    <col min="7671" max="7671" width="33.33203125" style="17" bestFit="1" customWidth="1"/>
    <col min="7672" max="7672" width="6" style="17" bestFit="1" customWidth="1"/>
    <col min="7673" max="7673" width="11.109375" style="17" customWidth="1"/>
    <col min="7674" max="7674" width="9.33203125" style="17" customWidth="1"/>
    <col min="7675" max="7675" width="7.88671875" style="17" bestFit="1" customWidth="1"/>
    <col min="7676" max="7676" width="8.88671875" style="17" customWidth="1"/>
    <col min="7677" max="7677" width="7.5546875" style="17" bestFit="1" customWidth="1"/>
    <col min="7678" max="7680" width="6.44140625" style="17" bestFit="1" customWidth="1"/>
    <col min="7681" max="7682" width="6.6640625" style="17" bestFit="1" customWidth="1"/>
    <col min="7683" max="7683" width="7.109375" style="17" bestFit="1" customWidth="1"/>
    <col min="7684" max="7685" width="7.88671875" style="17" bestFit="1" customWidth="1"/>
    <col min="7686" max="7686" width="6.109375" style="17" bestFit="1" customWidth="1"/>
    <col min="7687" max="7687" width="8" style="17" bestFit="1" customWidth="1"/>
    <col min="7688" max="7925" width="9.109375" style="17"/>
    <col min="7926" max="7926" width="4.44140625" style="17" bestFit="1" customWidth="1"/>
    <col min="7927" max="7927" width="33.33203125" style="17" bestFit="1" customWidth="1"/>
    <col min="7928" max="7928" width="6" style="17" bestFit="1" customWidth="1"/>
    <col min="7929" max="7929" width="11.109375" style="17" customWidth="1"/>
    <col min="7930" max="7930" width="9.33203125" style="17" customWidth="1"/>
    <col min="7931" max="7931" width="7.88671875" style="17" bestFit="1" customWidth="1"/>
    <col min="7932" max="7932" width="8.88671875" style="17" customWidth="1"/>
    <col min="7933" max="7933" width="7.5546875" style="17" bestFit="1" customWidth="1"/>
    <col min="7934" max="7936" width="6.44140625" style="17" bestFit="1" customWidth="1"/>
    <col min="7937" max="7938" width="6.6640625" style="17" bestFit="1" customWidth="1"/>
    <col min="7939" max="7939" width="7.109375" style="17" bestFit="1" customWidth="1"/>
    <col min="7940" max="7941" width="7.88671875" style="17" bestFit="1" customWidth="1"/>
    <col min="7942" max="7942" width="6.109375" style="17" bestFit="1" customWidth="1"/>
    <col min="7943" max="7943" width="8" style="17" bestFit="1" customWidth="1"/>
    <col min="7944" max="8181" width="9.109375" style="17"/>
    <col min="8182" max="8182" width="4.44140625" style="17" bestFit="1" customWidth="1"/>
    <col min="8183" max="8183" width="33.33203125" style="17" bestFit="1" customWidth="1"/>
    <col min="8184" max="8184" width="6" style="17" bestFit="1" customWidth="1"/>
    <col min="8185" max="8185" width="11.109375" style="17" customWidth="1"/>
    <col min="8186" max="8186" width="9.33203125" style="17" customWidth="1"/>
    <col min="8187" max="8187" width="7.88671875" style="17" bestFit="1" customWidth="1"/>
    <col min="8188" max="8188" width="8.88671875" style="17" customWidth="1"/>
    <col min="8189" max="8189" width="7.5546875" style="17" bestFit="1" customWidth="1"/>
    <col min="8190" max="8192" width="6.44140625" style="17" bestFit="1" customWidth="1"/>
    <col min="8193" max="8194" width="6.6640625" style="17" bestFit="1" customWidth="1"/>
    <col min="8195" max="8195" width="7.109375" style="17" bestFit="1" customWidth="1"/>
    <col min="8196" max="8197" width="7.88671875" style="17" bestFit="1" customWidth="1"/>
    <col min="8198" max="8198" width="6.109375" style="17" bestFit="1" customWidth="1"/>
    <col min="8199" max="8199" width="8" style="17" bestFit="1" customWidth="1"/>
    <col min="8200" max="8437" width="9.109375" style="17"/>
    <col min="8438" max="8438" width="4.44140625" style="17" bestFit="1" customWidth="1"/>
    <col min="8439" max="8439" width="33.33203125" style="17" bestFit="1" customWidth="1"/>
    <col min="8440" max="8440" width="6" style="17" bestFit="1" customWidth="1"/>
    <col min="8441" max="8441" width="11.109375" style="17" customWidth="1"/>
    <col min="8442" max="8442" width="9.33203125" style="17" customWidth="1"/>
    <col min="8443" max="8443" width="7.88671875" style="17" bestFit="1" customWidth="1"/>
    <col min="8444" max="8444" width="8.88671875" style="17" customWidth="1"/>
    <col min="8445" max="8445" width="7.5546875" style="17" bestFit="1" customWidth="1"/>
    <col min="8446" max="8448" width="6.44140625" style="17" bestFit="1" customWidth="1"/>
    <col min="8449" max="8450" width="6.6640625" style="17" bestFit="1" customWidth="1"/>
    <col min="8451" max="8451" width="7.109375" style="17" bestFit="1" customWidth="1"/>
    <col min="8452" max="8453" width="7.88671875" style="17" bestFit="1" customWidth="1"/>
    <col min="8454" max="8454" width="6.109375" style="17" bestFit="1" customWidth="1"/>
    <col min="8455" max="8455" width="8" style="17" bestFit="1" customWidth="1"/>
    <col min="8456" max="8693" width="9.109375" style="17"/>
    <col min="8694" max="8694" width="4.44140625" style="17" bestFit="1" customWidth="1"/>
    <col min="8695" max="8695" width="33.33203125" style="17" bestFit="1" customWidth="1"/>
    <col min="8696" max="8696" width="6" style="17" bestFit="1" customWidth="1"/>
    <col min="8697" max="8697" width="11.109375" style="17" customWidth="1"/>
    <col min="8698" max="8698" width="9.33203125" style="17" customWidth="1"/>
    <col min="8699" max="8699" width="7.88671875" style="17" bestFit="1" customWidth="1"/>
    <col min="8700" max="8700" width="8.88671875" style="17" customWidth="1"/>
    <col min="8701" max="8701" width="7.5546875" style="17" bestFit="1" customWidth="1"/>
    <col min="8702" max="8704" width="6.44140625" style="17" bestFit="1" customWidth="1"/>
    <col min="8705" max="8706" width="6.6640625" style="17" bestFit="1" customWidth="1"/>
    <col min="8707" max="8707" width="7.109375" style="17" bestFit="1" customWidth="1"/>
    <col min="8708" max="8709" width="7.88671875" style="17" bestFit="1" customWidth="1"/>
    <col min="8710" max="8710" width="6.109375" style="17" bestFit="1" customWidth="1"/>
    <col min="8711" max="8711" width="8" style="17" bestFit="1" customWidth="1"/>
    <col min="8712" max="8949" width="9.109375" style="17"/>
    <col min="8950" max="8950" width="4.44140625" style="17" bestFit="1" customWidth="1"/>
    <col min="8951" max="8951" width="33.33203125" style="17" bestFit="1" customWidth="1"/>
    <col min="8952" max="8952" width="6" style="17" bestFit="1" customWidth="1"/>
    <col min="8953" max="8953" width="11.109375" style="17" customWidth="1"/>
    <col min="8954" max="8954" width="9.33203125" style="17" customWidth="1"/>
    <col min="8955" max="8955" width="7.88671875" style="17" bestFit="1" customWidth="1"/>
    <col min="8956" max="8956" width="8.88671875" style="17" customWidth="1"/>
    <col min="8957" max="8957" width="7.5546875" style="17" bestFit="1" customWidth="1"/>
    <col min="8958" max="8960" width="6.44140625" style="17" bestFit="1" customWidth="1"/>
    <col min="8961" max="8962" width="6.6640625" style="17" bestFit="1" customWidth="1"/>
    <col min="8963" max="8963" width="7.109375" style="17" bestFit="1" customWidth="1"/>
    <col min="8964" max="8965" width="7.88671875" style="17" bestFit="1" customWidth="1"/>
    <col min="8966" max="8966" width="6.109375" style="17" bestFit="1" customWidth="1"/>
    <col min="8967" max="8967" width="8" style="17" bestFit="1" customWidth="1"/>
    <col min="8968" max="9205" width="9.109375" style="17"/>
    <col min="9206" max="9206" width="4.44140625" style="17" bestFit="1" customWidth="1"/>
    <col min="9207" max="9207" width="33.33203125" style="17" bestFit="1" customWidth="1"/>
    <col min="9208" max="9208" width="6" style="17" bestFit="1" customWidth="1"/>
    <col min="9209" max="9209" width="11.109375" style="17" customWidth="1"/>
    <col min="9210" max="9210" width="9.33203125" style="17" customWidth="1"/>
    <col min="9211" max="9211" width="7.88671875" style="17" bestFit="1" customWidth="1"/>
    <col min="9212" max="9212" width="8.88671875" style="17" customWidth="1"/>
    <col min="9213" max="9213" width="7.5546875" style="17" bestFit="1" customWidth="1"/>
    <col min="9214" max="9216" width="6.44140625" style="17" bestFit="1" customWidth="1"/>
    <col min="9217" max="9218" width="6.6640625" style="17" bestFit="1" customWidth="1"/>
    <col min="9219" max="9219" width="7.109375" style="17" bestFit="1" customWidth="1"/>
    <col min="9220" max="9221" width="7.88671875" style="17" bestFit="1" customWidth="1"/>
    <col min="9222" max="9222" width="6.109375" style="17" bestFit="1" customWidth="1"/>
    <col min="9223" max="9223" width="8" style="17" bestFit="1" customWidth="1"/>
    <col min="9224" max="9461" width="9.109375" style="17"/>
    <col min="9462" max="9462" width="4.44140625" style="17" bestFit="1" customWidth="1"/>
    <col min="9463" max="9463" width="33.33203125" style="17" bestFit="1" customWidth="1"/>
    <col min="9464" max="9464" width="6" style="17" bestFit="1" customWidth="1"/>
    <col min="9465" max="9465" width="11.109375" style="17" customWidth="1"/>
    <col min="9466" max="9466" width="9.33203125" style="17" customWidth="1"/>
    <col min="9467" max="9467" width="7.88671875" style="17" bestFit="1" customWidth="1"/>
    <col min="9468" max="9468" width="8.88671875" style="17" customWidth="1"/>
    <col min="9469" max="9469" width="7.5546875" style="17" bestFit="1" customWidth="1"/>
    <col min="9470" max="9472" width="6.44140625" style="17" bestFit="1" customWidth="1"/>
    <col min="9473" max="9474" width="6.6640625" style="17" bestFit="1" customWidth="1"/>
    <col min="9475" max="9475" width="7.109375" style="17" bestFit="1" customWidth="1"/>
    <col min="9476" max="9477" width="7.88671875" style="17" bestFit="1" customWidth="1"/>
    <col min="9478" max="9478" width="6.109375" style="17" bestFit="1" customWidth="1"/>
    <col min="9479" max="9479" width="8" style="17" bestFit="1" customWidth="1"/>
    <col min="9480" max="9717" width="9.109375" style="17"/>
    <col min="9718" max="9718" width="4.44140625" style="17" bestFit="1" customWidth="1"/>
    <col min="9719" max="9719" width="33.33203125" style="17" bestFit="1" customWidth="1"/>
    <col min="9720" max="9720" width="6" style="17" bestFit="1" customWidth="1"/>
    <col min="9721" max="9721" width="11.109375" style="17" customWidth="1"/>
    <col min="9722" max="9722" width="9.33203125" style="17" customWidth="1"/>
    <col min="9723" max="9723" width="7.88671875" style="17" bestFit="1" customWidth="1"/>
    <col min="9724" max="9724" width="8.88671875" style="17" customWidth="1"/>
    <col min="9725" max="9725" width="7.5546875" style="17" bestFit="1" customWidth="1"/>
    <col min="9726" max="9728" width="6.44140625" style="17" bestFit="1" customWidth="1"/>
    <col min="9729" max="9730" width="6.6640625" style="17" bestFit="1" customWidth="1"/>
    <col min="9731" max="9731" width="7.109375" style="17" bestFit="1" customWidth="1"/>
    <col min="9732" max="9733" width="7.88671875" style="17" bestFit="1" customWidth="1"/>
    <col min="9734" max="9734" width="6.109375" style="17" bestFit="1" customWidth="1"/>
    <col min="9735" max="9735" width="8" style="17" bestFit="1" customWidth="1"/>
    <col min="9736" max="9973" width="9.109375" style="17"/>
    <col min="9974" max="9974" width="4.44140625" style="17" bestFit="1" customWidth="1"/>
    <col min="9975" max="9975" width="33.33203125" style="17" bestFit="1" customWidth="1"/>
    <col min="9976" max="9976" width="6" style="17" bestFit="1" customWidth="1"/>
    <col min="9977" max="9977" width="11.109375" style="17" customWidth="1"/>
    <col min="9978" max="9978" width="9.33203125" style="17" customWidth="1"/>
    <col min="9979" max="9979" width="7.88671875" style="17" bestFit="1" customWidth="1"/>
    <col min="9980" max="9980" width="8.88671875" style="17" customWidth="1"/>
    <col min="9981" max="9981" width="7.5546875" style="17" bestFit="1" customWidth="1"/>
    <col min="9982" max="9984" width="6.44140625" style="17" bestFit="1" customWidth="1"/>
    <col min="9985" max="9986" width="6.6640625" style="17" bestFit="1" customWidth="1"/>
    <col min="9987" max="9987" width="7.109375" style="17" bestFit="1" customWidth="1"/>
    <col min="9988" max="9989" width="7.88671875" style="17" bestFit="1" customWidth="1"/>
    <col min="9990" max="9990" width="6.109375" style="17" bestFit="1" customWidth="1"/>
    <col min="9991" max="9991" width="8" style="17" bestFit="1" customWidth="1"/>
    <col min="9992" max="10229" width="9.109375" style="17"/>
    <col min="10230" max="10230" width="4.44140625" style="17" bestFit="1" customWidth="1"/>
    <col min="10231" max="10231" width="33.33203125" style="17" bestFit="1" customWidth="1"/>
    <col min="10232" max="10232" width="6" style="17" bestFit="1" customWidth="1"/>
    <col min="10233" max="10233" width="11.109375" style="17" customWidth="1"/>
    <col min="10234" max="10234" width="9.33203125" style="17" customWidth="1"/>
    <col min="10235" max="10235" width="7.88671875" style="17" bestFit="1" customWidth="1"/>
    <col min="10236" max="10236" width="8.88671875" style="17" customWidth="1"/>
    <col min="10237" max="10237" width="7.5546875" style="17" bestFit="1" customWidth="1"/>
    <col min="10238" max="10240" width="6.44140625" style="17" bestFit="1" customWidth="1"/>
    <col min="10241" max="10242" width="6.6640625" style="17" bestFit="1" customWidth="1"/>
    <col min="10243" max="10243" width="7.109375" style="17" bestFit="1" customWidth="1"/>
    <col min="10244" max="10245" width="7.88671875" style="17" bestFit="1" customWidth="1"/>
    <col min="10246" max="10246" width="6.109375" style="17" bestFit="1" customWidth="1"/>
    <col min="10247" max="10247" width="8" style="17" bestFit="1" customWidth="1"/>
    <col min="10248" max="10485" width="9.109375" style="17"/>
    <col min="10486" max="10486" width="4.44140625" style="17" bestFit="1" customWidth="1"/>
    <col min="10487" max="10487" width="33.33203125" style="17" bestFit="1" customWidth="1"/>
    <col min="10488" max="10488" width="6" style="17" bestFit="1" customWidth="1"/>
    <col min="10489" max="10489" width="11.109375" style="17" customWidth="1"/>
    <col min="10490" max="10490" width="9.33203125" style="17" customWidth="1"/>
    <col min="10491" max="10491" width="7.88671875" style="17" bestFit="1" customWidth="1"/>
    <col min="10492" max="10492" width="8.88671875" style="17" customWidth="1"/>
    <col min="10493" max="10493" width="7.5546875" style="17" bestFit="1" customWidth="1"/>
    <col min="10494" max="10496" width="6.44140625" style="17" bestFit="1" customWidth="1"/>
    <col min="10497" max="10498" width="6.6640625" style="17" bestFit="1" customWidth="1"/>
    <col min="10499" max="10499" width="7.109375" style="17" bestFit="1" customWidth="1"/>
    <col min="10500" max="10501" width="7.88671875" style="17" bestFit="1" customWidth="1"/>
    <col min="10502" max="10502" width="6.109375" style="17" bestFit="1" customWidth="1"/>
    <col min="10503" max="10503" width="8" style="17" bestFit="1" customWidth="1"/>
    <col min="10504" max="10741" width="9.109375" style="17"/>
    <col min="10742" max="10742" width="4.44140625" style="17" bestFit="1" customWidth="1"/>
    <col min="10743" max="10743" width="33.33203125" style="17" bestFit="1" customWidth="1"/>
    <col min="10744" max="10744" width="6" style="17" bestFit="1" customWidth="1"/>
    <col min="10745" max="10745" width="11.109375" style="17" customWidth="1"/>
    <col min="10746" max="10746" width="9.33203125" style="17" customWidth="1"/>
    <col min="10747" max="10747" width="7.88671875" style="17" bestFit="1" customWidth="1"/>
    <col min="10748" max="10748" width="8.88671875" style="17" customWidth="1"/>
    <col min="10749" max="10749" width="7.5546875" style="17" bestFit="1" customWidth="1"/>
    <col min="10750" max="10752" width="6.44140625" style="17" bestFit="1" customWidth="1"/>
    <col min="10753" max="10754" width="6.6640625" style="17" bestFit="1" customWidth="1"/>
    <col min="10755" max="10755" width="7.109375" style="17" bestFit="1" customWidth="1"/>
    <col min="10756" max="10757" width="7.88671875" style="17" bestFit="1" customWidth="1"/>
    <col min="10758" max="10758" width="6.109375" style="17" bestFit="1" customWidth="1"/>
    <col min="10759" max="10759" width="8" style="17" bestFit="1" customWidth="1"/>
    <col min="10760" max="10997" width="9.109375" style="17"/>
    <col min="10998" max="10998" width="4.44140625" style="17" bestFit="1" customWidth="1"/>
    <col min="10999" max="10999" width="33.33203125" style="17" bestFit="1" customWidth="1"/>
    <col min="11000" max="11000" width="6" style="17" bestFit="1" customWidth="1"/>
    <col min="11001" max="11001" width="11.109375" style="17" customWidth="1"/>
    <col min="11002" max="11002" width="9.33203125" style="17" customWidth="1"/>
    <col min="11003" max="11003" width="7.88671875" style="17" bestFit="1" customWidth="1"/>
    <col min="11004" max="11004" width="8.88671875" style="17" customWidth="1"/>
    <col min="11005" max="11005" width="7.5546875" style="17" bestFit="1" customWidth="1"/>
    <col min="11006" max="11008" width="6.44140625" style="17" bestFit="1" customWidth="1"/>
    <col min="11009" max="11010" width="6.6640625" style="17" bestFit="1" customWidth="1"/>
    <col min="11011" max="11011" width="7.109375" style="17" bestFit="1" customWidth="1"/>
    <col min="11012" max="11013" width="7.88671875" style="17" bestFit="1" customWidth="1"/>
    <col min="11014" max="11014" width="6.109375" style="17" bestFit="1" customWidth="1"/>
    <col min="11015" max="11015" width="8" style="17" bestFit="1" customWidth="1"/>
    <col min="11016" max="11253" width="9.109375" style="17"/>
    <col min="11254" max="11254" width="4.44140625" style="17" bestFit="1" customWidth="1"/>
    <col min="11255" max="11255" width="33.33203125" style="17" bestFit="1" customWidth="1"/>
    <col min="11256" max="11256" width="6" style="17" bestFit="1" customWidth="1"/>
    <col min="11257" max="11257" width="11.109375" style="17" customWidth="1"/>
    <col min="11258" max="11258" width="9.33203125" style="17" customWidth="1"/>
    <col min="11259" max="11259" width="7.88671875" style="17" bestFit="1" customWidth="1"/>
    <col min="11260" max="11260" width="8.88671875" style="17" customWidth="1"/>
    <col min="11261" max="11261" width="7.5546875" style="17" bestFit="1" customWidth="1"/>
    <col min="11262" max="11264" width="6.44140625" style="17" bestFit="1" customWidth="1"/>
    <col min="11265" max="11266" width="6.6640625" style="17" bestFit="1" customWidth="1"/>
    <col min="11267" max="11267" width="7.109375" style="17" bestFit="1" customWidth="1"/>
    <col min="11268" max="11269" width="7.88671875" style="17" bestFit="1" customWidth="1"/>
    <col min="11270" max="11270" width="6.109375" style="17" bestFit="1" customWidth="1"/>
    <col min="11271" max="11271" width="8" style="17" bestFit="1" customWidth="1"/>
    <col min="11272" max="11509" width="9.109375" style="17"/>
    <col min="11510" max="11510" width="4.44140625" style="17" bestFit="1" customWidth="1"/>
    <col min="11511" max="11511" width="33.33203125" style="17" bestFit="1" customWidth="1"/>
    <col min="11512" max="11512" width="6" style="17" bestFit="1" customWidth="1"/>
    <col min="11513" max="11513" width="11.109375" style="17" customWidth="1"/>
    <col min="11514" max="11514" width="9.33203125" style="17" customWidth="1"/>
    <col min="11515" max="11515" width="7.88671875" style="17" bestFit="1" customWidth="1"/>
    <col min="11516" max="11516" width="8.88671875" style="17" customWidth="1"/>
    <col min="11517" max="11517" width="7.5546875" style="17" bestFit="1" customWidth="1"/>
    <col min="11518" max="11520" width="6.44140625" style="17" bestFit="1" customWidth="1"/>
    <col min="11521" max="11522" width="6.6640625" style="17" bestFit="1" customWidth="1"/>
    <col min="11523" max="11523" width="7.109375" style="17" bestFit="1" customWidth="1"/>
    <col min="11524" max="11525" width="7.88671875" style="17" bestFit="1" customWidth="1"/>
    <col min="11526" max="11526" width="6.109375" style="17" bestFit="1" customWidth="1"/>
    <col min="11527" max="11527" width="8" style="17" bestFit="1" customWidth="1"/>
    <col min="11528" max="11765" width="9.109375" style="17"/>
    <col min="11766" max="11766" width="4.44140625" style="17" bestFit="1" customWidth="1"/>
    <col min="11767" max="11767" width="33.33203125" style="17" bestFit="1" customWidth="1"/>
    <col min="11768" max="11768" width="6" style="17" bestFit="1" customWidth="1"/>
    <col min="11769" max="11769" width="11.109375" style="17" customWidth="1"/>
    <col min="11770" max="11770" width="9.33203125" style="17" customWidth="1"/>
    <col min="11771" max="11771" width="7.88671875" style="17" bestFit="1" customWidth="1"/>
    <col min="11772" max="11772" width="8.88671875" style="17" customWidth="1"/>
    <col min="11773" max="11773" width="7.5546875" style="17" bestFit="1" customWidth="1"/>
    <col min="11774" max="11776" width="6.44140625" style="17" bestFit="1" customWidth="1"/>
    <col min="11777" max="11778" width="6.6640625" style="17" bestFit="1" customWidth="1"/>
    <col min="11779" max="11779" width="7.109375" style="17" bestFit="1" customWidth="1"/>
    <col min="11780" max="11781" width="7.88671875" style="17" bestFit="1" customWidth="1"/>
    <col min="11782" max="11782" width="6.109375" style="17" bestFit="1" customWidth="1"/>
    <col min="11783" max="11783" width="8" style="17" bestFit="1" customWidth="1"/>
    <col min="11784" max="12021" width="9.109375" style="17"/>
    <col min="12022" max="12022" width="4.44140625" style="17" bestFit="1" customWidth="1"/>
    <col min="12023" max="12023" width="33.33203125" style="17" bestFit="1" customWidth="1"/>
    <col min="12024" max="12024" width="6" style="17" bestFit="1" customWidth="1"/>
    <col min="12025" max="12025" width="11.109375" style="17" customWidth="1"/>
    <col min="12026" max="12026" width="9.33203125" style="17" customWidth="1"/>
    <col min="12027" max="12027" width="7.88671875" style="17" bestFit="1" customWidth="1"/>
    <col min="12028" max="12028" width="8.88671875" style="17" customWidth="1"/>
    <col min="12029" max="12029" width="7.5546875" style="17" bestFit="1" customWidth="1"/>
    <col min="12030" max="12032" width="6.44140625" style="17" bestFit="1" customWidth="1"/>
    <col min="12033" max="12034" width="6.6640625" style="17" bestFit="1" customWidth="1"/>
    <col min="12035" max="12035" width="7.109375" style="17" bestFit="1" customWidth="1"/>
    <col min="12036" max="12037" width="7.88671875" style="17" bestFit="1" customWidth="1"/>
    <col min="12038" max="12038" width="6.109375" style="17" bestFit="1" customWidth="1"/>
    <col min="12039" max="12039" width="8" style="17" bestFit="1" customWidth="1"/>
    <col min="12040" max="12277" width="9.109375" style="17"/>
    <col min="12278" max="12278" width="4.44140625" style="17" bestFit="1" customWidth="1"/>
    <col min="12279" max="12279" width="33.33203125" style="17" bestFit="1" customWidth="1"/>
    <col min="12280" max="12280" width="6" style="17" bestFit="1" customWidth="1"/>
    <col min="12281" max="12281" width="11.109375" style="17" customWidth="1"/>
    <col min="12282" max="12282" width="9.33203125" style="17" customWidth="1"/>
    <col min="12283" max="12283" width="7.88671875" style="17" bestFit="1" customWidth="1"/>
    <col min="12284" max="12284" width="8.88671875" style="17" customWidth="1"/>
    <col min="12285" max="12285" width="7.5546875" style="17" bestFit="1" customWidth="1"/>
    <col min="12286" max="12288" width="6.44140625" style="17" bestFit="1" customWidth="1"/>
    <col min="12289" max="12290" width="6.6640625" style="17" bestFit="1" customWidth="1"/>
    <col min="12291" max="12291" width="7.109375" style="17" bestFit="1" customWidth="1"/>
    <col min="12292" max="12293" width="7.88671875" style="17" bestFit="1" customWidth="1"/>
    <col min="12294" max="12294" width="6.109375" style="17" bestFit="1" customWidth="1"/>
    <col min="12295" max="12295" width="8" style="17" bestFit="1" customWidth="1"/>
    <col min="12296" max="12533" width="9.109375" style="17"/>
    <col min="12534" max="12534" width="4.44140625" style="17" bestFit="1" customWidth="1"/>
    <col min="12535" max="12535" width="33.33203125" style="17" bestFit="1" customWidth="1"/>
    <col min="12536" max="12536" width="6" style="17" bestFit="1" customWidth="1"/>
    <col min="12537" max="12537" width="11.109375" style="17" customWidth="1"/>
    <col min="12538" max="12538" width="9.33203125" style="17" customWidth="1"/>
    <col min="12539" max="12539" width="7.88671875" style="17" bestFit="1" customWidth="1"/>
    <col min="12540" max="12540" width="8.88671875" style="17" customWidth="1"/>
    <col min="12541" max="12541" width="7.5546875" style="17" bestFit="1" customWidth="1"/>
    <col min="12542" max="12544" width="6.44140625" style="17" bestFit="1" customWidth="1"/>
    <col min="12545" max="12546" width="6.6640625" style="17" bestFit="1" customWidth="1"/>
    <col min="12547" max="12547" width="7.109375" style="17" bestFit="1" customWidth="1"/>
    <col min="12548" max="12549" width="7.88671875" style="17" bestFit="1" customWidth="1"/>
    <col min="12550" max="12550" width="6.109375" style="17" bestFit="1" customWidth="1"/>
    <col min="12551" max="12551" width="8" style="17" bestFit="1" customWidth="1"/>
    <col min="12552" max="12789" width="9.109375" style="17"/>
    <col min="12790" max="12790" width="4.44140625" style="17" bestFit="1" customWidth="1"/>
    <col min="12791" max="12791" width="33.33203125" style="17" bestFit="1" customWidth="1"/>
    <col min="12792" max="12792" width="6" style="17" bestFit="1" customWidth="1"/>
    <col min="12793" max="12793" width="11.109375" style="17" customWidth="1"/>
    <col min="12794" max="12794" width="9.33203125" style="17" customWidth="1"/>
    <col min="12795" max="12795" width="7.88671875" style="17" bestFit="1" customWidth="1"/>
    <col min="12796" max="12796" width="8.88671875" style="17" customWidth="1"/>
    <col min="12797" max="12797" width="7.5546875" style="17" bestFit="1" customWidth="1"/>
    <col min="12798" max="12800" width="6.44140625" style="17" bestFit="1" customWidth="1"/>
    <col min="12801" max="12802" width="6.6640625" style="17" bestFit="1" customWidth="1"/>
    <col min="12803" max="12803" width="7.109375" style="17" bestFit="1" customWidth="1"/>
    <col min="12804" max="12805" width="7.88671875" style="17" bestFit="1" customWidth="1"/>
    <col min="12806" max="12806" width="6.109375" style="17" bestFit="1" customWidth="1"/>
    <col min="12807" max="12807" width="8" style="17" bestFit="1" customWidth="1"/>
    <col min="12808" max="13045" width="9.109375" style="17"/>
    <col min="13046" max="13046" width="4.44140625" style="17" bestFit="1" customWidth="1"/>
    <col min="13047" max="13047" width="33.33203125" style="17" bestFit="1" customWidth="1"/>
    <col min="13048" max="13048" width="6" style="17" bestFit="1" customWidth="1"/>
    <col min="13049" max="13049" width="11.109375" style="17" customWidth="1"/>
    <col min="13050" max="13050" width="9.33203125" style="17" customWidth="1"/>
    <col min="13051" max="13051" width="7.88671875" style="17" bestFit="1" customWidth="1"/>
    <col min="13052" max="13052" width="8.88671875" style="17" customWidth="1"/>
    <col min="13053" max="13053" width="7.5546875" style="17" bestFit="1" customWidth="1"/>
    <col min="13054" max="13056" width="6.44140625" style="17" bestFit="1" customWidth="1"/>
    <col min="13057" max="13058" width="6.6640625" style="17" bestFit="1" customWidth="1"/>
    <col min="13059" max="13059" width="7.109375" style="17" bestFit="1" customWidth="1"/>
    <col min="13060" max="13061" width="7.88671875" style="17" bestFit="1" customWidth="1"/>
    <col min="13062" max="13062" width="6.109375" style="17" bestFit="1" customWidth="1"/>
    <col min="13063" max="13063" width="8" style="17" bestFit="1" customWidth="1"/>
    <col min="13064" max="13301" width="9.109375" style="17"/>
    <col min="13302" max="13302" width="4.44140625" style="17" bestFit="1" customWidth="1"/>
    <col min="13303" max="13303" width="33.33203125" style="17" bestFit="1" customWidth="1"/>
    <col min="13304" max="13304" width="6" style="17" bestFit="1" customWidth="1"/>
    <col min="13305" max="13305" width="11.109375" style="17" customWidth="1"/>
    <col min="13306" max="13306" width="9.33203125" style="17" customWidth="1"/>
    <col min="13307" max="13307" width="7.88671875" style="17" bestFit="1" customWidth="1"/>
    <col min="13308" max="13308" width="8.88671875" style="17" customWidth="1"/>
    <col min="13309" max="13309" width="7.5546875" style="17" bestFit="1" customWidth="1"/>
    <col min="13310" max="13312" width="6.44140625" style="17" bestFit="1" customWidth="1"/>
    <col min="13313" max="13314" width="6.6640625" style="17" bestFit="1" customWidth="1"/>
    <col min="13315" max="13315" width="7.109375" style="17" bestFit="1" customWidth="1"/>
    <col min="13316" max="13317" width="7.88671875" style="17" bestFit="1" customWidth="1"/>
    <col min="13318" max="13318" width="6.109375" style="17" bestFit="1" customWidth="1"/>
    <col min="13319" max="13319" width="8" style="17" bestFit="1" customWidth="1"/>
    <col min="13320" max="13557" width="9.109375" style="17"/>
    <col min="13558" max="13558" width="4.44140625" style="17" bestFit="1" customWidth="1"/>
    <col min="13559" max="13559" width="33.33203125" style="17" bestFit="1" customWidth="1"/>
    <col min="13560" max="13560" width="6" style="17" bestFit="1" customWidth="1"/>
    <col min="13561" max="13561" width="11.109375" style="17" customWidth="1"/>
    <col min="13562" max="13562" width="9.33203125" style="17" customWidth="1"/>
    <col min="13563" max="13563" width="7.88671875" style="17" bestFit="1" customWidth="1"/>
    <col min="13564" max="13564" width="8.88671875" style="17" customWidth="1"/>
    <col min="13565" max="13565" width="7.5546875" style="17" bestFit="1" customWidth="1"/>
    <col min="13566" max="13568" width="6.44140625" style="17" bestFit="1" customWidth="1"/>
    <col min="13569" max="13570" width="6.6640625" style="17" bestFit="1" customWidth="1"/>
    <col min="13571" max="13571" width="7.109375" style="17" bestFit="1" customWidth="1"/>
    <col min="13572" max="13573" width="7.88671875" style="17" bestFit="1" customWidth="1"/>
    <col min="13574" max="13574" width="6.109375" style="17" bestFit="1" customWidth="1"/>
    <col min="13575" max="13575" width="8" style="17" bestFit="1" customWidth="1"/>
    <col min="13576" max="13813" width="9.109375" style="17"/>
    <col min="13814" max="13814" width="4.44140625" style="17" bestFit="1" customWidth="1"/>
    <col min="13815" max="13815" width="33.33203125" style="17" bestFit="1" customWidth="1"/>
    <col min="13816" max="13816" width="6" style="17" bestFit="1" customWidth="1"/>
    <col min="13817" max="13817" width="11.109375" style="17" customWidth="1"/>
    <col min="13818" max="13818" width="9.33203125" style="17" customWidth="1"/>
    <col min="13819" max="13819" width="7.88671875" style="17" bestFit="1" customWidth="1"/>
    <col min="13820" max="13820" width="8.88671875" style="17" customWidth="1"/>
    <col min="13821" max="13821" width="7.5546875" style="17" bestFit="1" customWidth="1"/>
    <col min="13822" max="13824" width="6.44140625" style="17" bestFit="1" customWidth="1"/>
    <col min="13825" max="13826" width="6.6640625" style="17" bestFit="1" customWidth="1"/>
    <col min="13827" max="13827" width="7.109375" style="17" bestFit="1" customWidth="1"/>
    <col min="13828" max="13829" width="7.88671875" style="17" bestFit="1" customWidth="1"/>
    <col min="13830" max="13830" width="6.109375" style="17" bestFit="1" customWidth="1"/>
    <col min="13831" max="13831" width="8" style="17" bestFit="1" customWidth="1"/>
    <col min="13832" max="14069" width="9.109375" style="17"/>
    <col min="14070" max="14070" width="4.44140625" style="17" bestFit="1" customWidth="1"/>
    <col min="14071" max="14071" width="33.33203125" style="17" bestFit="1" customWidth="1"/>
    <col min="14072" max="14072" width="6" style="17" bestFit="1" customWidth="1"/>
    <col min="14073" max="14073" width="11.109375" style="17" customWidth="1"/>
    <col min="14074" max="14074" width="9.33203125" style="17" customWidth="1"/>
    <col min="14075" max="14075" width="7.88671875" style="17" bestFit="1" customWidth="1"/>
    <col min="14076" max="14076" width="8.88671875" style="17" customWidth="1"/>
    <col min="14077" max="14077" width="7.5546875" style="17" bestFit="1" customWidth="1"/>
    <col min="14078" max="14080" width="6.44140625" style="17" bestFit="1" customWidth="1"/>
    <col min="14081" max="14082" width="6.6640625" style="17" bestFit="1" customWidth="1"/>
    <col min="14083" max="14083" width="7.109375" style="17" bestFit="1" customWidth="1"/>
    <col min="14084" max="14085" width="7.88671875" style="17" bestFit="1" customWidth="1"/>
    <col min="14086" max="14086" width="6.109375" style="17" bestFit="1" customWidth="1"/>
    <col min="14087" max="14087" width="8" style="17" bestFit="1" customWidth="1"/>
    <col min="14088" max="14325" width="9.109375" style="17"/>
    <col min="14326" max="14326" width="4.44140625" style="17" bestFit="1" customWidth="1"/>
    <col min="14327" max="14327" width="33.33203125" style="17" bestFit="1" customWidth="1"/>
    <col min="14328" max="14328" width="6" style="17" bestFit="1" customWidth="1"/>
    <col min="14329" max="14329" width="11.109375" style="17" customWidth="1"/>
    <col min="14330" max="14330" width="9.33203125" style="17" customWidth="1"/>
    <col min="14331" max="14331" width="7.88671875" style="17" bestFit="1" customWidth="1"/>
    <col min="14332" max="14332" width="8.88671875" style="17" customWidth="1"/>
    <col min="14333" max="14333" width="7.5546875" style="17" bestFit="1" customWidth="1"/>
    <col min="14334" max="14336" width="6.44140625" style="17" bestFit="1" customWidth="1"/>
    <col min="14337" max="14338" width="6.6640625" style="17" bestFit="1" customWidth="1"/>
    <col min="14339" max="14339" width="7.109375" style="17" bestFit="1" customWidth="1"/>
    <col min="14340" max="14341" width="7.88671875" style="17" bestFit="1" customWidth="1"/>
    <col min="14342" max="14342" width="6.109375" style="17" bestFit="1" customWidth="1"/>
    <col min="14343" max="14343" width="8" style="17" bestFit="1" customWidth="1"/>
    <col min="14344" max="14581" width="9.109375" style="17"/>
    <col min="14582" max="14582" width="4.44140625" style="17" bestFit="1" customWidth="1"/>
    <col min="14583" max="14583" width="33.33203125" style="17" bestFit="1" customWidth="1"/>
    <col min="14584" max="14584" width="6" style="17" bestFit="1" customWidth="1"/>
    <col min="14585" max="14585" width="11.109375" style="17" customWidth="1"/>
    <col min="14586" max="14586" width="9.33203125" style="17" customWidth="1"/>
    <col min="14587" max="14587" width="7.88671875" style="17" bestFit="1" customWidth="1"/>
    <col min="14588" max="14588" width="8.88671875" style="17" customWidth="1"/>
    <col min="14589" max="14589" width="7.5546875" style="17" bestFit="1" customWidth="1"/>
    <col min="14590" max="14592" width="6.44140625" style="17" bestFit="1" customWidth="1"/>
    <col min="14593" max="14594" width="6.6640625" style="17" bestFit="1" customWidth="1"/>
    <col min="14595" max="14595" width="7.109375" style="17" bestFit="1" customWidth="1"/>
    <col min="14596" max="14597" width="7.88671875" style="17" bestFit="1" customWidth="1"/>
    <col min="14598" max="14598" width="6.109375" style="17" bestFit="1" customWidth="1"/>
    <col min="14599" max="14599" width="8" style="17" bestFit="1" customWidth="1"/>
    <col min="14600" max="14837" width="9.109375" style="17"/>
    <col min="14838" max="14838" width="4.44140625" style="17" bestFit="1" customWidth="1"/>
    <col min="14839" max="14839" width="33.33203125" style="17" bestFit="1" customWidth="1"/>
    <col min="14840" max="14840" width="6" style="17" bestFit="1" customWidth="1"/>
    <col min="14841" max="14841" width="11.109375" style="17" customWidth="1"/>
    <col min="14842" max="14842" width="9.33203125" style="17" customWidth="1"/>
    <col min="14843" max="14843" width="7.88671875" style="17" bestFit="1" customWidth="1"/>
    <col min="14844" max="14844" width="8.88671875" style="17" customWidth="1"/>
    <col min="14845" max="14845" width="7.5546875" style="17" bestFit="1" customWidth="1"/>
    <col min="14846" max="14848" width="6.44140625" style="17" bestFit="1" customWidth="1"/>
    <col min="14849" max="14850" width="6.6640625" style="17" bestFit="1" customWidth="1"/>
    <col min="14851" max="14851" width="7.109375" style="17" bestFit="1" customWidth="1"/>
    <col min="14852" max="14853" width="7.88671875" style="17" bestFit="1" customWidth="1"/>
    <col min="14854" max="14854" width="6.109375" style="17" bestFit="1" customWidth="1"/>
    <col min="14855" max="14855" width="8" style="17" bestFit="1" customWidth="1"/>
    <col min="14856" max="15093" width="9.109375" style="17"/>
    <col min="15094" max="15094" width="4.44140625" style="17" bestFit="1" customWidth="1"/>
    <col min="15095" max="15095" width="33.33203125" style="17" bestFit="1" customWidth="1"/>
    <col min="15096" max="15096" width="6" style="17" bestFit="1" customWidth="1"/>
    <col min="15097" max="15097" width="11.109375" style="17" customWidth="1"/>
    <col min="15098" max="15098" width="9.33203125" style="17" customWidth="1"/>
    <col min="15099" max="15099" width="7.88671875" style="17" bestFit="1" customWidth="1"/>
    <col min="15100" max="15100" width="8.88671875" style="17" customWidth="1"/>
    <col min="15101" max="15101" width="7.5546875" style="17" bestFit="1" customWidth="1"/>
    <col min="15102" max="15104" width="6.44140625" style="17" bestFit="1" customWidth="1"/>
    <col min="15105" max="15106" width="6.6640625" style="17" bestFit="1" customWidth="1"/>
    <col min="15107" max="15107" width="7.109375" style="17" bestFit="1" customWidth="1"/>
    <col min="15108" max="15109" width="7.88671875" style="17" bestFit="1" customWidth="1"/>
    <col min="15110" max="15110" width="6.109375" style="17" bestFit="1" customWidth="1"/>
    <col min="15111" max="15111" width="8" style="17" bestFit="1" customWidth="1"/>
    <col min="15112" max="15349" width="9.109375" style="17"/>
    <col min="15350" max="15350" width="4.44140625" style="17" bestFit="1" customWidth="1"/>
    <col min="15351" max="15351" width="33.33203125" style="17" bestFit="1" customWidth="1"/>
    <col min="15352" max="15352" width="6" style="17" bestFit="1" customWidth="1"/>
    <col min="15353" max="15353" width="11.109375" style="17" customWidth="1"/>
    <col min="15354" max="15354" width="9.33203125" style="17" customWidth="1"/>
    <col min="15355" max="15355" width="7.88671875" style="17" bestFit="1" customWidth="1"/>
    <col min="15356" max="15356" width="8.88671875" style="17" customWidth="1"/>
    <col min="15357" max="15357" width="7.5546875" style="17" bestFit="1" customWidth="1"/>
    <col min="15358" max="15360" width="6.44140625" style="17" bestFit="1" customWidth="1"/>
    <col min="15361" max="15362" width="6.6640625" style="17" bestFit="1" customWidth="1"/>
    <col min="15363" max="15363" width="7.109375" style="17" bestFit="1" customWidth="1"/>
    <col min="15364" max="15365" width="7.88671875" style="17" bestFit="1" customWidth="1"/>
    <col min="15366" max="15366" width="6.109375" style="17" bestFit="1" customWidth="1"/>
    <col min="15367" max="15367" width="8" style="17" bestFit="1" customWidth="1"/>
    <col min="15368" max="15605" width="9.109375" style="17"/>
    <col min="15606" max="15606" width="4.44140625" style="17" bestFit="1" customWidth="1"/>
    <col min="15607" max="15607" width="33.33203125" style="17" bestFit="1" customWidth="1"/>
    <col min="15608" max="15608" width="6" style="17" bestFit="1" customWidth="1"/>
    <col min="15609" max="15609" width="11.109375" style="17" customWidth="1"/>
    <col min="15610" max="15610" width="9.33203125" style="17" customWidth="1"/>
    <col min="15611" max="15611" width="7.88671875" style="17" bestFit="1" customWidth="1"/>
    <col min="15612" max="15612" width="8.88671875" style="17" customWidth="1"/>
    <col min="15613" max="15613" width="7.5546875" style="17" bestFit="1" customWidth="1"/>
    <col min="15614" max="15616" width="6.44140625" style="17" bestFit="1" customWidth="1"/>
    <col min="15617" max="15618" width="6.6640625" style="17" bestFit="1" customWidth="1"/>
    <col min="15619" max="15619" width="7.109375" style="17" bestFit="1" customWidth="1"/>
    <col min="15620" max="15621" width="7.88671875" style="17" bestFit="1" customWidth="1"/>
    <col min="15622" max="15622" width="6.109375" style="17" bestFit="1" customWidth="1"/>
    <col min="15623" max="15623" width="8" style="17" bestFit="1" customWidth="1"/>
    <col min="15624" max="15861" width="9.109375" style="17"/>
    <col min="15862" max="15862" width="4.44140625" style="17" bestFit="1" customWidth="1"/>
    <col min="15863" max="15863" width="33.33203125" style="17" bestFit="1" customWidth="1"/>
    <col min="15864" max="15864" width="6" style="17" bestFit="1" customWidth="1"/>
    <col min="15865" max="15865" width="11.109375" style="17" customWidth="1"/>
    <col min="15866" max="15866" width="9.33203125" style="17" customWidth="1"/>
    <col min="15867" max="15867" width="7.88671875" style="17" bestFit="1" customWidth="1"/>
    <col min="15868" max="15868" width="8.88671875" style="17" customWidth="1"/>
    <col min="15869" max="15869" width="7.5546875" style="17" bestFit="1" customWidth="1"/>
    <col min="15870" max="15872" width="6.44140625" style="17" bestFit="1" customWidth="1"/>
    <col min="15873" max="15874" width="6.6640625" style="17" bestFit="1" customWidth="1"/>
    <col min="15875" max="15875" width="7.109375" style="17" bestFit="1" customWidth="1"/>
    <col min="15876" max="15877" width="7.88671875" style="17" bestFit="1" customWidth="1"/>
    <col min="15878" max="15878" width="6.109375" style="17" bestFit="1" customWidth="1"/>
    <col min="15879" max="15879" width="8" style="17" bestFit="1" customWidth="1"/>
    <col min="15880" max="16117" width="9.109375" style="17"/>
    <col min="16118" max="16118" width="4.44140625" style="17" bestFit="1" customWidth="1"/>
    <col min="16119" max="16119" width="33.33203125" style="17" bestFit="1" customWidth="1"/>
    <col min="16120" max="16120" width="6" style="17" bestFit="1" customWidth="1"/>
    <col min="16121" max="16121" width="11.109375" style="17" customWidth="1"/>
    <col min="16122" max="16122" width="9.33203125" style="17" customWidth="1"/>
    <col min="16123" max="16123" width="7.88671875" style="17" bestFit="1" customWidth="1"/>
    <col min="16124" max="16124" width="8.88671875" style="17" customWidth="1"/>
    <col min="16125" max="16125" width="7.5546875" style="17" bestFit="1" customWidth="1"/>
    <col min="16126" max="16128" width="6.44140625" style="17" bestFit="1" customWidth="1"/>
    <col min="16129" max="16130" width="6.6640625" style="17" bestFit="1" customWidth="1"/>
    <col min="16131" max="16131" width="7.109375" style="17" bestFit="1" customWidth="1"/>
    <col min="16132" max="16133" width="7.88671875" style="17" bestFit="1" customWidth="1"/>
    <col min="16134" max="16134" width="6.109375" style="17" bestFit="1" customWidth="1"/>
    <col min="16135" max="16135" width="8" style="17" bestFit="1" customWidth="1"/>
    <col min="16136" max="16384" width="9.109375" style="17"/>
  </cols>
  <sheetData>
    <row r="1" spans="1:14" s="79" customFormat="1" ht="16.8" x14ac:dyDescent="0.3">
      <c r="A1" s="466" t="s">
        <v>125</v>
      </c>
      <c r="B1" s="466"/>
      <c r="C1" s="27"/>
      <c r="D1" s="27"/>
      <c r="E1" s="27"/>
      <c r="F1" s="27"/>
      <c r="G1" s="27"/>
      <c r="H1" s="28"/>
      <c r="I1" s="27"/>
      <c r="J1" s="27"/>
      <c r="K1" s="27"/>
      <c r="L1" s="27"/>
    </row>
    <row r="2" spans="1:14" s="79" customFormat="1" ht="16.8" x14ac:dyDescent="0.3">
      <c r="A2" s="467" t="s">
        <v>203</v>
      </c>
      <c r="B2" s="467"/>
      <c r="C2" s="467"/>
      <c r="D2" s="467"/>
      <c r="E2" s="467"/>
      <c r="F2" s="467"/>
      <c r="G2" s="467"/>
      <c r="H2" s="467"/>
      <c r="I2" s="467"/>
      <c r="J2" s="467"/>
      <c r="K2" s="467"/>
      <c r="L2" s="467"/>
      <c r="M2" s="467"/>
      <c r="N2" s="467"/>
    </row>
    <row r="3" spans="1:14" s="79" customFormat="1" ht="26.25" customHeight="1" x14ac:dyDescent="0.3">
      <c r="A3" s="468" t="s">
        <v>274</v>
      </c>
      <c r="B3" s="469"/>
      <c r="C3" s="469"/>
      <c r="D3" s="469"/>
      <c r="E3" s="469"/>
      <c r="F3" s="469"/>
      <c r="G3" s="469"/>
      <c r="H3" s="469"/>
      <c r="I3" s="469"/>
      <c r="J3" s="469"/>
      <c r="K3" s="469"/>
      <c r="L3" s="469"/>
      <c r="M3" s="469"/>
      <c r="N3" s="469"/>
    </row>
    <row r="4" spans="1:14" ht="20.25" customHeight="1" x14ac:dyDescent="0.25">
      <c r="A4" s="470" t="s">
        <v>0</v>
      </c>
      <c r="B4" s="470" t="s">
        <v>1</v>
      </c>
      <c r="C4" s="470" t="s">
        <v>2</v>
      </c>
      <c r="D4" s="471" t="s">
        <v>126</v>
      </c>
      <c r="E4" s="471" t="s">
        <v>128</v>
      </c>
      <c r="F4" s="471"/>
      <c r="G4" s="471"/>
      <c r="H4" s="471"/>
      <c r="I4" s="471"/>
      <c r="J4" s="471"/>
      <c r="K4" s="471"/>
      <c r="L4" s="471"/>
      <c r="M4" s="471"/>
      <c r="N4" s="471"/>
    </row>
    <row r="5" spans="1:14" s="80" customFormat="1" ht="31.5" customHeight="1" x14ac:dyDescent="0.25">
      <c r="A5" s="470"/>
      <c r="B5" s="470"/>
      <c r="C5" s="470"/>
      <c r="D5" s="471"/>
      <c r="E5" s="203" t="s">
        <v>242</v>
      </c>
      <c r="F5" s="203" t="s">
        <v>243</v>
      </c>
      <c r="G5" s="203" t="s">
        <v>244</v>
      </c>
      <c r="H5" s="203" t="s">
        <v>245</v>
      </c>
      <c r="I5" s="203" t="s">
        <v>246</v>
      </c>
      <c r="J5" s="203" t="s">
        <v>247</v>
      </c>
      <c r="K5" s="203" t="s">
        <v>248</v>
      </c>
      <c r="L5" s="203" t="s">
        <v>249</v>
      </c>
      <c r="M5" s="203" t="s">
        <v>250</v>
      </c>
      <c r="N5" s="203" t="s">
        <v>251</v>
      </c>
    </row>
    <row r="6" spans="1:14" s="81" customFormat="1" ht="12" x14ac:dyDescent="0.25">
      <c r="A6" s="84" t="s">
        <v>130</v>
      </c>
      <c r="B6" s="84" t="s">
        <v>131</v>
      </c>
      <c r="C6" s="84" t="s">
        <v>132</v>
      </c>
      <c r="D6" s="84" t="s">
        <v>252</v>
      </c>
      <c r="E6" s="84" t="s">
        <v>134</v>
      </c>
      <c r="F6" s="84" t="s">
        <v>135</v>
      </c>
      <c r="G6" s="84" t="s">
        <v>136</v>
      </c>
      <c r="H6" s="84" t="s">
        <v>137</v>
      </c>
      <c r="I6" s="84" t="s">
        <v>138</v>
      </c>
      <c r="J6" s="84" t="s">
        <v>139</v>
      </c>
      <c r="K6" s="84" t="s">
        <v>140</v>
      </c>
      <c r="L6" s="84" t="s">
        <v>141</v>
      </c>
      <c r="M6" s="84" t="s">
        <v>142</v>
      </c>
      <c r="N6" s="84" t="s">
        <v>148</v>
      </c>
    </row>
    <row r="7" spans="1:14" s="83" customFormat="1" ht="17.25" customHeight="1" x14ac:dyDescent="0.25">
      <c r="A7" s="119"/>
      <c r="B7" s="118" t="s">
        <v>253</v>
      </c>
      <c r="C7" s="138"/>
      <c r="D7" s="139">
        <v>6794.0005019999999</v>
      </c>
      <c r="E7" s="153">
        <v>248.731256</v>
      </c>
      <c r="F7" s="153">
        <v>28.667099999999998</v>
      </c>
      <c r="G7" s="153">
        <v>17.024000000000001</v>
      </c>
      <c r="H7" s="153">
        <v>156.017618</v>
      </c>
      <c r="I7" s="153">
        <v>222.57587799999999</v>
      </c>
      <c r="J7" s="153">
        <v>101.289433</v>
      </c>
      <c r="K7" s="153">
        <v>578.4245699999999</v>
      </c>
      <c r="L7" s="153">
        <v>357.94741699999997</v>
      </c>
      <c r="M7" s="153">
        <v>1177.3790230000002</v>
      </c>
      <c r="N7" s="153">
        <v>3905.944207</v>
      </c>
    </row>
    <row r="8" spans="1:14" s="83" customFormat="1" ht="17.25" customHeight="1" x14ac:dyDescent="0.25">
      <c r="A8" s="119">
        <v>1</v>
      </c>
      <c r="B8" s="120" t="s">
        <v>54</v>
      </c>
      <c r="C8" s="121" t="s">
        <v>5</v>
      </c>
      <c r="D8" s="139">
        <v>3573.4340160000002</v>
      </c>
      <c r="E8" s="153">
        <v>93.26430000000002</v>
      </c>
      <c r="F8" s="153">
        <v>1.068114</v>
      </c>
      <c r="G8" s="153">
        <v>0</v>
      </c>
      <c r="H8" s="153">
        <v>37.19182</v>
      </c>
      <c r="I8" s="153">
        <v>85.494138000000007</v>
      </c>
      <c r="J8" s="153">
        <v>17.436989999999998</v>
      </c>
      <c r="K8" s="153">
        <v>303.05180999999999</v>
      </c>
      <c r="L8" s="153">
        <v>195.49003699999997</v>
      </c>
      <c r="M8" s="153">
        <v>901.20963300000005</v>
      </c>
      <c r="N8" s="153">
        <v>1939.2271740000001</v>
      </c>
    </row>
    <row r="9" spans="1:14" ht="15" customHeight="1" x14ac:dyDescent="0.25">
      <c r="A9" s="117"/>
      <c r="B9" s="122" t="s">
        <v>174</v>
      </c>
      <c r="C9" s="125"/>
      <c r="D9" s="140"/>
      <c r="E9" s="153">
        <v>0</v>
      </c>
      <c r="F9" s="153">
        <v>0</v>
      </c>
      <c r="G9" s="153">
        <v>0</v>
      </c>
      <c r="H9" s="153">
        <v>0</v>
      </c>
      <c r="I9" s="153">
        <v>0</v>
      </c>
      <c r="J9" s="153">
        <v>0</v>
      </c>
      <c r="K9" s="153">
        <v>0</v>
      </c>
      <c r="L9" s="153">
        <v>0</v>
      </c>
      <c r="M9" s="153">
        <v>0</v>
      </c>
      <c r="N9" s="153">
        <v>0</v>
      </c>
    </row>
    <row r="10" spans="1:14" s="16" customFormat="1" ht="15" customHeight="1" x14ac:dyDescent="0.25">
      <c r="A10" s="123" t="s">
        <v>55</v>
      </c>
      <c r="B10" s="124" t="s">
        <v>56</v>
      </c>
      <c r="C10" s="125" t="s">
        <v>6</v>
      </c>
      <c r="D10" s="141">
        <v>1257.1165100000001</v>
      </c>
      <c r="E10" s="154">
        <v>9.3267499999999988</v>
      </c>
      <c r="F10" s="154">
        <v>0</v>
      </c>
      <c r="G10" s="154">
        <v>0</v>
      </c>
      <c r="H10" s="154">
        <v>0.17699999999999999</v>
      </c>
      <c r="I10" s="154">
        <v>16.554320000000001</v>
      </c>
      <c r="J10" s="154">
        <v>0.114</v>
      </c>
      <c r="K10" s="154">
        <v>90.53331</v>
      </c>
      <c r="L10" s="154">
        <v>43.022689999999997</v>
      </c>
      <c r="M10" s="154">
        <v>613.11486000000002</v>
      </c>
      <c r="N10" s="154">
        <v>484.27358000000004</v>
      </c>
    </row>
    <row r="11" spans="1:14" ht="15" customHeight="1" x14ac:dyDescent="0.25">
      <c r="A11" s="123"/>
      <c r="B11" s="122" t="s">
        <v>163</v>
      </c>
      <c r="C11" s="126" t="s">
        <v>7</v>
      </c>
      <c r="D11" s="140">
        <v>1140.5187700000001</v>
      </c>
      <c r="E11" s="154">
        <v>9.1657499999999992</v>
      </c>
      <c r="F11" s="154">
        <v>0</v>
      </c>
      <c r="G11" s="154">
        <v>0</v>
      </c>
      <c r="H11" s="154">
        <v>0.18</v>
      </c>
      <c r="I11" s="154">
        <v>9.5132999999999992</v>
      </c>
      <c r="J11" s="154">
        <v>0.11</v>
      </c>
      <c r="K11" s="154">
        <v>14.21406</v>
      </c>
      <c r="L11" s="154">
        <v>35.250579999999999</v>
      </c>
      <c r="M11" s="154">
        <v>609.52222000000006</v>
      </c>
      <c r="N11" s="154">
        <v>462.56286</v>
      </c>
    </row>
    <row r="12" spans="1:14" ht="15" customHeight="1" x14ac:dyDescent="0.25">
      <c r="A12" s="123" t="s">
        <v>58</v>
      </c>
      <c r="B12" s="124" t="s">
        <v>59</v>
      </c>
      <c r="C12" s="125" t="s">
        <v>8</v>
      </c>
      <c r="D12" s="140">
        <v>301.11410000000001</v>
      </c>
      <c r="E12" s="155">
        <v>3.36835</v>
      </c>
      <c r="F12" s="155">
        <v>0</v>
      </c>
      <c r="G12" s="155">
        <v>0</v>
      </c>
      <c r="H12" s="155">
        <v>11.222910000000001</v>
      </c>
      <c r="I12" s="155">
        <v>5.3344300000000002</v>
      </c>
      <c r="J12" s="155">
        <v>4.0220000000000002</v>
      </c>
      <c r="K12" s="155">
        <v>117.853953</v>
      </c>
      <c r="L12" s="155">
        <v>55.833376999999999</v>
      </c>
      <c r="M12" s="155">
        <v>81.134180000000001</v>
      </c>
      <c r="N12" s="155">
        <v>22.344899999999999</v>
      </c>
    </row>
    <row r="13" spans="1:14" ht="15" customHeight="1" x14ac:dyDescent="0.25">
      <c r="A13" s="123" t="s">
        <v>60</v>
      </c>
      <c r="B13" s="124" t="s">
        <v>254</v>
      </c>
      <c r="C13" s="125" t="s">
        <v>9</v>
      </c>
      <c r="D13" s="140">
        <v>1882.48911</v>
      </c>
      <c r="E13" s="155">
        <v>67.370440000000002</v>
      </c>
      <c r="F13" s="155">
        <v>1.068114</v>
      </c>
      <c r="G13" s="155">
        <v>0</v>
      </c>
      <c r="H13" s="155">
        <v>25.548909999999999</v>
      </c>
      <c r="I13" s="155">
        <v>59.298707999999998</v>
      </c>
      <c r="J13" s="155">
        <v>13.300989999999999</v>
      </c>
      <c r="K13" s="155">
        <v>81.894216999999998</v>
      </c>
      <c r="L13" s="155">
        <v>90.759889999999999</v>
      </c>
      <c r="M13" s="155">
        <v>194.68525299999999</v>
      </c>
      <c r="N13" s="155">
        <v>1348.562588</v>
      </c>
    </row>
    <row r="14" spans="1:14" ht="15" customHeight="1" x14ac:dyDescent="0.25">
      <c r="A14" s="123" t="s">
        <v>62</v>
      </c>
      <c r="B14" s="124" t="s">
        <v>63</v>
      </c>
      <c r="C14" s="125" t="s">
        <v>10</v>
      </c>
      <c r="D14" s="140">
        <v>0</v>
      </c>
      <c r="E14" s="155">
        <v>0</v>
      </c>
      <c r="F14" s="155">
        <v>0</v>
      </c>
      <c r="G14" s="155">
        <v>0</v>
      </c>
      <c r="H14" s="155">
        <v>0</v>
      </c>
      <c r="I14" s="155">
        <v>0</v>
      </c>
      <c r="J14" s="155">
        <v>0</v>
      </c>
      <c r="K14" s="155">
        <v>0</v>
      </c>
      <c r="L14" s="155">
        <v>0</v>
      </c>
      <c r="M14" s="155">
        <v>0</v>
      </c>
      <c r="N14" s="155">
        <v>0</v>
      </c>
    </row>
    <row r="15" spans="1:14" ht="15" customHeight="1" x14ac:dyDescent="0.25">
      <c r="A15" s="123" t="s">
        <v>64</v>
      </c>
      <c r="B15" s="124" t="s">
        <v>65</v>
      </c>
      <c r="C15" s="125" t="s">
        <v>11</v>
      </c>
      <c r="D15" s="140">
        <v>0</v>
      </c>
      <c r="E15" s="154">
        <v>0</v>
      </c>
      <c r="F15" s="154">
        <v>0</v>
      </c>
      <c r="G15" s="154">
        <v>0</v>
      </c>
      <c r="H15" s="154">
        <v>0</v>
      </c>
      <c r="I15" s="154">
        <v>0</v>
      </c>
      <c r="J15" s="154">
        <v>0</v>
      </c>
      <c r="K15" s="154">
        <v>0</v>
      </c>
      <c r="L15" s="154">
        <v>0</v>
      </c>
      <c r="M15" s="154">
        <v>0</v>
      </c>
      <c r="N15" s="154">
        <v>0</v>
      </c>
    </row>
    <row r="16" spans="1:14" ht="15" customHeight="1" x14ac:dyDescent="0.25">
      <c r="A16" s="123" t="s">
        <v>66</v>
      </c>
      <c r="B16" s="124" t="s">
        <v>255</v>
      </c>
      <c r="C16" s="125" t="s">
        <v>12</v>
      </c>
      <c r="D16" s="140">
        <v>0</v>
      </c>
      <c r="E16" s="155">
        <v>0</v>
      </c>
      <c r="F16" s="155">
        <v>0</v>
      </c>
      <c r="G16" s="155">
        <v>0</v>
      </c>
      <c r="H16" s="155">
        <v>0</v>
      </c>
      <c r="I16" s="155">
        <v>0</v>
      </c>
      <c r="J16" s="155">
        <v>0</v>
      </c>
      <c r="K16" s="155">
        <v>0</v>
      </c>
      <c r="L16" s="155">
        <v>0</v>
      </c>
      <c r="M16" s="155">
        <v>0</v>
      </c>
      <c r="N16" s="155">
        <v>0</v>
      </c>
    </row>
    <row r="17" spans="1:14" ht="26.4" x14ac:dyDescent="0.25">
      <c r="A17" s="123"/>
      <c r="B17" s="122" t="s">
        <v>256</v>
      </c>
      <c r="C17" s="126" t="s">
        <v>240</v>
      </c>
      <c r="D17" s="140">
        <v>0</v>
      </c>
      <c r="E17" s="155">
        <v>0</v>
      </c>
      <c r="F17" s="155">
        <v>0</v>
      </c>
      <c r="G17" s="155">
        <v>0</v>
      </c>
      <c r="H17" s="155">
        <v>0</v>
      </c>
      <c r="I17" s="155">
        <v>0</v>
      </c>
      <c r="J17" s="155">
        <v>0</v>
      </c>
      <c r="K17" s="155">
        <v>0</v>
      </c>
      <c r="L17" s="155">
        <v>0</v>
      </c>
      <c r="M17" s="155">
        <v>0</v>
      </c>
      <c r="N17" s="155">
        <v>0</v>
      </c>
    </row>
    <row r="18" spans="1:14" ht="15.75" customHeight="1" x14ac:dyDescent="0.25">
      <c r="A18" s="123" t="s">
        <v>68</v>
      </c>
      <c r="B18" s="124" t="s">
        <v>257</v>
      </c>
      <c r="C18" s="125" t="s">
        <v>13</v>
      </c>
      <c r="D18" s="140">
        <v>132.00181599999999</v>
      </c>
      <c r="E18" s="155">
        <v>13.19876</v>
      </c>
      <c r="F18" s="155">
        <v>0</v>
      </c>
      <c r="G18" s="155">
        <v>0</v>
      </c>
      <c r="H18" s="155">
        <v>0.24299999999999999</v>
      </c>
      <c r="I18" s="155">
        <v>4.2866799999999996</v>
      </c>
      <c r="J18" s="155">
        <v>0</v>
      </c>
      <c r="K18" s="155">
        <v>12.077850000000002</v>
      </c>
      <c r="L18" s="155">
        <v>5.8740800000000002</v>
      </c>
      <c r="M18" s="155">
        <v>12.27534</v>
      </c>
      <c r="N18" s="155">
        <v>84.046105999999995</v>
      </c>
    </row>
    <row r="19" spans="1:14" ht="15.75" customHeight="1" x14ac:dyDescent="0.25">
      <c r="A19" s="123" t="s">
        <v>70</v>
      </c>
      <c r="B19" s="124" t="s">
        <v>71</v>
      </c>
      <c r="C19" s="125" t="s">
        <v>14</v>
      </c>
      <c r="D19" s="140">
        <v>0</v>
      </c>
      <c r="E19" s="155">
        <v>0</v>
      </c>
      <c r="F19" s="155">
        <v>0</v>
      </c>
      <c r="G19" s="155">
        <v>0</v>
      </c>
      <c r="H19" s="155">
        <v>0</v>
      </c>
      <c r="I19" s="155">
        <v>0</v>
      </c>
      <c r="J19" s="155">
        <v>0</v>
      </c>
      <c r="K19" s="155">
        <v>0</v>
      </c>
      <c r="L19" s="155">
        <v>0</v>
      </c>
      <c r="M19" s="155">
        <v>0</v>
      </c>
      <c r="N19" s="155">
        <v>0</v>
      </c>
    </row>
    <row r="20" spans="1:14" ht="15.75" customHeight="1" x14ac:dyDescent="0.25">
      <c r="A20" s="123" t="s">
        <v>72</v>
      </c>
      <c r="B20" s="124" t="s">
        <v>73</v>
      </c>
      <c r="C20" s="125" t="s">
        <v>15</v>
      </c>
      <c r="D20" s="140">
        <v>0.71248</v>
      </c>
      <c r="E20" s="153">
        <v>0</v>
      </c>
      <c r="F20" s="153">
        <v>0</v>
      </c>
      <c r="G20" s="153">
        <v>0</v>
      </c>
      <c r="H20" s="154">
        <v>0</v>
      </c>
      <c r="I20" s="154">
        <v>0.02</v>
      </c>
      <c r="J20" s="154">
        <v>0</v>
      </c>
      <c r="K20" s="154">
        <v>0.69247999999999998</v>
      </c>
      <c r="L20" s="153">
        <v>0</v>
      </c>
      <c r="M20" s="153">
        <v>0</v>
      </c>
      <c r="N20" s="153">
        <v>0</v>
      </c>
    </row>
    <row r="21" spans="1:14" s="83" customFormat="1" ht="18.75" customHeight="1" x14ac:dyDescent="0.25">
      <c r="A21" s="119">
        <v>2</v>
      </c>
      <c r="B21" s="127" t="s">
        <v>258</v>
      </c>
      <c r="C21" s="128" t="s">
        <v>16</v>
      </c>
      <c r="D21" s="139">
        <v>3178.537746</v>
      </c>
      <c r="E21" s="153">
        <v>155.46695599999998</v>
      </c>
      <c r="F21" s="153">
        <v>27.578395999999998</v>
      </c>
      <c r="G21" s="153">
        <v>17.024000000000001</v>
      </c>
      <c r="H21" s="153">
        <v>118.335798</v>
      </c>
      <c r="I21" s="153">
        <v>137.08174</v>
      </c>
      <c r="J21" s="153">
        <v>82.347113000000007</v>
      </c>
      <c r="K21" s="153">
        <v>275.37275999999997</v>
      </c>
      <c r="L21" s="153">
        <v>140.85538000000003</v>
      </c>
      <c r="M21" s="153">
        <v>258.27956999999998</v>
      </c>
      <c r="N21" s="153">
        <v>1966.1960329999999</v>
      </c>
    </row>
    <row r="22" spans="1:14" ht="15" customHeight="1" x14ac:dyDescent="0.25">
      <c r="A22" s="117"/>
      <c r="B22" s="129" t="s">
        <v>174</v>
      </c>
      <c r="C22" s="131"/>
      <c r="D22" s="140"/>
      <c r="E22" s="155">
        <v>0</v>
      </c>
      <c r="F22" s="155">
        <v>0</v>
      </c>
      <c r="G22" s="155">
        <v>0</v>
      </c>
      <c r="H22" s="155">
        <v>0</v>
      </c>
      <c r="I22" s="155">
        <v>0</v>
      </c>
      <c r="J22" s="155">
        <v>0</v>
      </c>
      <c r="K22" s="155">
        <v>0</v>
      </c>
      <c r="L22" s="155">
        <v>0</v>
      </c>
      <c r="M22" s="155">
        <v>0</v>
      </c>
      <c r="N22" s="155">
        <v>0</v>
      </c>
    </row>
    <row r="23" spans="1:14" ht="16.5" customHeight="1" x14ac:dyDescent="0.25">
      <c r="A23" s="123" t="s">
        <v>75</v>
      </c>
      <c r="B23" s="130" t="s">
        <v>76</v>
      </c>
      <c r="C23" s="131" t="s">
        <v>17</v>
      </c>
      <c r="D23" s="140">
        <v>18.440709999999999</v>
      </c>
      <c r="E23" s="154">
        <v>0.74031999999999998</v>
      </c>
      <c r="F23" s="154">
        <v>0</v>
      </c>
      <c r="G23" s="154">
        <v>0</v>
      </c>
      <c r="H23" s="154">
        <v>0</v>
      </c>
      <c r="I23" s="154">
        <v>0</v>
      </c>
      <c r="J23" s="154">
        <v>0</v>
      </c>
      <c r="K23" s="154">
        <v>11.85317</v>
      </c>
      <c r="L23" s="154">
        <v>0.43359999999999999</v>
      </c>
      <c r="M23" s="154">
        <v>2.6060599999999998</v>
      </c>
      <c r="N23" s="154">
        <v>2.8075600000000001</v>
      </c>
    </row>
    <row r="24" spans="1:14" ht="16.5" customHeight="1" x14ac:dyDescent="0.25">
      <c r="A24" s="123" t="s">
        <v>77</v>
      </c>
      <c r="B24" s="130" t="s">
        <v>78</v>
      </c>
      <c r="C24" s="131" t="s">
        <v>18</v>
      </c>
      <c r="D24" s="140">
        <v>15.14874</v>
      </c>
      <c r="E24" s="154">
        <v>1.1027499999999999</v>
      </c>
      <c r="F24" s="154">
        <v>2.2120000000000001E-2</v>
      </c>
      <c r="G24" s="154">
        <v>2.5000000000000001E-2</v>
      </c>
      <c r="H24" s="154">
        <v>0.21889</v>
      </c>
      <c r="I24" s="154">
        <v>1.2747299999999999</v>
      </c>
      <c r="J24" s="154">
        <v>0.66735999999999995</v>
      </c>
      <c r="K24" s="154">
        <v>8.28064</v>
      </c>
      <c r="L24" s="154">
        <v>0.40862999999999999</v>
      </c>
      <c r="M24" s="154">
        <v>2.8406699999999998</v>
      </c>
      <c r="N24" s="154">
        <v>0.30795</v>
      </c>
    </row>
    <row r="25" spans="1:14" ht="16.5" customHeight="1" x14ac:dyDescent="0.25">
      <c r="A25" s="123" t="s">
        <v>79</v>
      </c>
      <c r="B25" s="130" t="s">
        <v>80</v>
      </c>
      <c r="C25" s="125" t="s">
        <v>19</v>
      </c>
      <c r="D25" s="140">
        <v>107.97192</v>
      </c>
      <c r="E25" s="154">
        <v>0</v>
      </c>
      <c r="F25" s="154">
        <v>0</v>
      </c>
      <c r="G25" s="154">
        <v>0</v>
      </c>
      <c r="H25" s="154">
        <v>0</v>
      </c>
      <c r="I25" s="154">
        <v>0</v>
      </c>
      <c r="J25" s="154">
        <v>0</v>
      </c>
      <c r="K25" s="154">
        <v>0</v>
      </c>
      <c r="L25" s="154">
        <v>0</v>
      </c>
      <c r="M25" s="154">
        <v>0</v>
      </c>
      <c r="N25" s="154">
        <v>107.97192</v>
      </c>
    </row>
    <row r="26" spans="1:14" ht="16.5" customHeight="1" x14ac:dyDescent="0.25">
      <c r="A26" s="123" t="s">
        <v>81</v>
      </c>
      <c r="B26" s="132" t="s">
        <v>83</v>
      </c>
      <c r="C26" s="131" t="s">
        <v>20</v>
      </c>
      <c r="D26" s="140">
        <v>0</v>
      </c>
      <c r="E26" s="155">
        <v>0</v>
      </c>
      <c r="F26" s="155">
        <v>0</v>
      </c>
      <c r="G26" s="155">
        <v>0</v>
      </c>
      <c r="H26" s="155">
        <v>0</v>
      </c>
      <c r="I26" s="155">
        <v>0</v>
      </c>
      <c r="J26" s="155">
        <v>0</v>
      </c>
      <c r="K26" s="155">
        <v>0</v>
      </c>
      <c r="L26" s="155">
        <v>0</v>
      </c>
      <c r="M26" s="155">
        <v>0</v>
      </c>
      <c r="N26" s="155">
        <v>0</v>
      </c>
    </row>
    <row r="27" spans="1:14" ht="16.5" customHeight="1" x14ac:dyDescent="0.25">
      <c r="A27" s="133" t="s">
        <v>82</v>
      </c>
      <c r="B27" s="132" t="s">
        <v>85</v>
      </c>
      <c r="C27" s="131" t="s">
        <v>21</v>
      </c>
      <c r="D27" s="140">
        <v>118.44119600000001</v>
      </c>
      <c r="E27" s="155">
        <v>5.9836799999999997</v>
      </c>
      <c r="F27" s="155">
        <v>4.418526</v>
      </c>
      <c r="G27" s="155">
        <v>0.84</v>
      </c>
      <c r="H27" s="155">
        <v>13.603020000000001</v>
      </c>
      <c r="I27" s="155">
        <v>6.0224700000000002</v>
      </c>
      <c r="J27" s="155">
        <v>11.534735</v>
      </c>
      <c r="K27" s="155">
        <v>22.441559999999999</v>
      </c>
      <c r="L27" s="155">
        <v>8.3243200000000002</v>
      </c>
      <c r="M27" s="155">
        <v>9.3098299999999998</v>
      </c>
      <c r="N27" s="155">
        <v>35.963054999999997</v>
      </c>
    </row>
    <row r="28" spans="1:14" s="82" customFormat="1" ht="19.5" customHeight="1" x14ac:dyDescent="0.3">
      <c r="A28" s="133" t="s">
        <v>84</v>
      </c>
      <c r="B28" s="132" t="s">
        <v>87</v>
      </c>
      <c r="C28" s="131" t="s">
        <v>22</v>
      </c>
      <c r="D28" s="141">
        <v>38.25376</v>
      </c>
      <c r="E28" s="154">
        <v>0.35985</v>
      </c>
      <c r="F28" s="154">
        <v>0.28727999999999998</v>
      </c>
      <c r="G28" s="154">
        <v>0.01</v>
      </c>
      <c r="H28" s="154">
        <v>4.0126200000000001</v>
      </c>
      <c r="I28" s="154">
        <v>0.44124000000000002</v>
      </c>
      <c r="J28" s="154">
        <v>0</v>
      </c>
      <c r="K28" s="154">
        <v>1.40089</v>
      </c>
      <c r="L28" s="154">
        <v>2.2737400000000001</v>
      </c>
      <c r="M28" s="154">
        <v>3.9267599999999998</v>
      </c>
      <c r="N28" s="154">
        <v>25.54138</v>
      </c>
    </row>
    <row r="29" spans="1:14" s="16" customFormat="1" ht="19.5" customHeight="1" x14ac:dyDescent="0.25">
      <c r="A29" s="133" t="s">
        <v>86</v>
      </c>
      <c r="B29" s="132" t="s">
        <v>89</v>
      </c>
      <c r="C29" s="131" t="s">
        <v>23</v>
      </c>
      <c r="D29" s="141">
        <v>0</v>
      </c>
      <c r="E29" s="156">
        <v>0</v>
      </c>
      <c r="F29" s="156">
        <v>0</v>
      </c>
      <c r="G29" s="156">
        <v>0</v>
      </c>
      <c r="H29" s="156">
        <v>0</v>
      </c>
      <c r="I29" s="156">
        <v>0</v>
      </c>
      <c r="J29" s="156">
        <v>0</v>
      </c>
      <c r="K29" s="156">
        <v>0</v>
      </c>
      <c r="L29" s="156">
        <v>0</v>
      </c>
      <c r="M29" s="156">
        <v>0</v>
      </c>
      <c r="N29" s="156">
        <v>0</v>
      </c>
    </row>
    <row r="30" spans="1:14" s="16" customFormat="1" ht="27.75" customHeight="1" x14ac:dyDescent="0.25">
      <c r="A30" s="133" t="s">
        <v>88</v>
      </c>
      <c r="B30" s="132" t="s">
        <v>114</v>
      </c>
      <c r="C30" s="131" t="s">
        <v>46</v>
      </c>
      <c r="D30" s="141">
        <v>0</v>
      </c>
      <c r="E30" s="157">
        <v>0</v>
      </c>
      <c r="F30" s="157">
        <v>0</v>
      </c>
      <c r="G30" s="157">
        <v>0</v>
      </c>
      <c r="H30" s="157">
        <v>0</v>
      </c>
      <c r="I30" s="157">
        <v>0</v>
      </c>
      <c r="J30" s="157">
        <v>0</v>
      </c>
      <c r="K30" s="157">
        <v>0</v>
      </c>
      <c r="L30" s="157">
        <v>0</v>
      </c>
      <c r="M30" s="157">
        <v>0</v>
      </c>
      <c r="N30" s="157">
        <v>0</v>
      </c>
    </row>
    <row r="31" spans="1:14" s="137" customFormat="1" ht="27.75" customHeight="1" x14ac:dyDescent="0.25">
      <c r="A31" s="133" t="s">
        <v>90</v>
      </c>
      <c r="B31" s="132" t="s">
        <v>144</v>
      </c>
      <c r="C31" s="134" t="s">
        <v>24</v>
      </c>
      <c r="D31" s="142">
        <v>626.7124389999999</v>
      </c>
      <c r="E31" s="157">
        <v>57.718386999999993</v>
      </c>
      <c r="F31" s="157">
        <v>9.3642099999999999</v>
      </c>
      <c r="G31" s="157">
        <v>7.1589999999999989</v>
      </c>
      <c r="H31" s="157">
        <v>35.667242999999999</v>
      </c>
      <c r="I31" s="157">
        <v>55.448209999999996</v>
      </c>
      <c r="J31" s="157">
        <v>25.589463000000006</v>
      </c>
      <c r="K31" s="157">
        <v>84.226969999999994</v>
      </c>
      <c r="L31" s="157">
        <v>77.178300000000007</v>
      </c>
      <c r="M31" s="157">
        <v>132.34951000000001</v>
      </c>
      <c r="N31" s="157">
        <v>142.01114599999997</v>
      </c>
    </row>
    <row r="32" spans="1:14" s="16" customFormat="1" ht="17.25" customHeight="1" x14ac:dyDescent="0.25">
      <c r="A32" s="133"/>
      <c r="B32" s="143" t="s">
        <v>174</v>
      </c>
      <c r="C32" s="134"/>
      <c r="D32" s="141"/>
      <c r="E32" s="157">
        <v>0</v>
      </c>
      <c r="F32" s="157">
        <v>0</v>
      </c>
      <c r="G32" s="157">
        <v>0</v>
      </c>
      <c r="H32" s="157">
        <v>0</v>
      </c>
      <c r="I32" s="157">
        <v>0</v>
      </c>
      <c r="J32" s="157">
        <v>0</v>
      </c>
      <c r="K32" s="157">
        <v>0</v>
      </c>
      <c r="L32" s="157">
        <v>0</v>
      </c>
      <c r="M32" s="157">
        <v>0</v>
      </c>
      <c r="N32" s="157">
        <v>0</v>
      </c>
    </row>
    <row r="33" spans="1:14" s="16" customFormat="1" ht="17.25" customHeight="1" x14ac:dyDescent="0.25">
      <c r="A33" s="131" t="s">
        <v>200</v>
      </c>
      <c r="B33" s="135" t="s">
        <v>91</v>
      </c>
      <c r="C33" s="134" t="s">
        <v>31</v>
      </c>
      <c r="D33" s="141">
        <v>348.44547999999998</v>
      </c>
      <c r="E33" s="157">
        <v>32.759577</v>
      </c>
      <c r="F33" s="157">
        <v>8.0841499999999993</v>
      </c>
      <c r="G33" s="157">
        <v>6.31</v>
      </c>
      <c r="H33" s="157">
        <v>25.706533</v>
      </c>
      <c r="I33" s="157">
        <v>21.6736</v>
      </c>
      <c r="J33" s="157">
        <v>14.849613</v>
      </c>
      <c r="K33" s="157">
        <v>44.808549999999997</v>
      </c>
      <c r="L33" s="157">
        <v>30.120629999999998</v>
      </c>
      <c r="M33" s="157">
        <v>66.077209999999994</v>
      </c>
      <c r="N33" s="157">
        <v>98.055616999999998</v>
      </c>
    </row>
    <row r="34" spans="1:14" s="16" customFormat="1" ht="17.25" customHeight="1" x14ac:dyDescent="0.25">
      <c r="A34" s="131" t="s">
        <v>200</v>
      </c>
      <c r="B34" s="135" t="s">
        <v>92</v>
      </c>
      <c r="C34" s="134" t="s">
        <v>32</v>
      </c>
      <c r="D34" s="141">
        <v>51.248221999999998</v>
      </c>
      <c r="E34" s="157">
        <v>3.6408499999999999</v>
      </c>
      <c r="F34" s="157">
        <v>7.6539999999999997E-2</v>
      </c>
      <c r="G34" s="157">
        <v>0.02</v>
      </c>
      <c r="H34" s="157">
        <v>1.5803100000000001</v>
      </c>
      <c r="I34" s="157">
        <v>4.1262600000000003</v>
      </c>
      <c r="J34" s="157">
        <v>0.75165000000000004</v>
      </c>
      <c r="K34" s="157">
        <v>1.8082499999999999</v>
      </c>
      <c r="L34" s="157">
        <v>1.72675</v>
      </c>
      <c r="M34" s="157">
        <v>25.013120000000001</v>
      </c>
      <c r="N34" s="157">
        <v>12.504491999999999</v>
      </c>
    </row>
    <row r="35" spans="1:14" s="16" customFormat="1" ht="17.25" customHeight="1" x14ac:dyDescent="0.25">
      <c r="A35" s="131" t="s">
        <v>200</v>
      </c>
      <c r="B35" s="135" t="s">
        <v>211</v>
      </c>
      <c r="C35" s="134" t="s">
        <v>25</v>
      </c>
      <c r="D35" s="141">
        <v>10.065569999999999</v>
      </c>
      <c r="E35" s="157">
        <v>2.4755699999999998</v>
      </c>
      <c r="F35" s="157">
        <v>0</v>
      </c>
      <c r="G35" s="157">
        <v>0.16</v>
      </c>
      <c r="H35" s="157">
        <v>0</v>
      </c>
      <c r="I35" s="157">
        <v>0</v>
      </c>
      <c r="J35" s="157">
        <v>0</v>
      </c>
      <c r="K35" s="157">
        <v>0</v>
      </c>
      <c r="L35" s="157">
        <v>4.9138999999999999</v>
      </c>
      <c r="M35" s="157">
        <v>1.7302900000000001</v>
      </c>
      <c r="N35" s="157">
        <v>0.78581000000000001</v>
      </c>
    </row>
    <row r="36" spans="1:14" s="16" customFormat="1" ht="17.25" customHeight="1" x14ac:dyDescent="0.25">
      <c r="A36" s="131" t="s">
        <v>200</v>
      </c>
      <c r="B36" s="135" t="s">
        <v>212</v>
      </c>
      <c r="C36" s="134" t="s">
        <v>26</v>
      </c>
      <c r="D36" s="141">
        <v>23.170800000000003</v>
      </c>
      <c r="E36" s="157">
        <v>0.45745000000000002</v>
      </c>
      <c r="F36" s="157">
        <v>5.0569999999999997E-2</v>
      </c>
      <c r="G36" s="157">
        <v>0.02</v>
      </c>
      <c r="H36" s="157">
        <v>4.07E-2</v>
      </c>
      <c r="I36" s="157">
        <v>2.3393099999999998</v>
      </c>
      <c r="J36" s="157">
        <v>3.4977100000000001</v>
      </c>
      <c r="K36" s="157">
        <v>15.838760000000001</v>
      </c>
      <c r="L36" s="157">
        <v>1.8499999999999999E-2</v>
      </c>
      <c r="M36" s="157">
        <v>0.61332999999999993</v>
      </c>
      <c r="N36" s="157">
        <v>0.29447000000000001</v>
      </c>
    </row>
    <row r="37" spans="1:14" s="16" customFormat="1" ht="19.5" customHeight="1" x14ac:dyDescent="0.25">
      <c r="A37" s="131" t="s">
        <v>200</v>
      </c>
      <c r="B37" s="135" t="s">
        <v>213</v>
      </c>
      <c r="C37" s="134" t="s">
        <v>27</v>
      </c>
      <c r="D37" s="141">
        <v>80.21976699999999</v>
      </c>
      <c r="E37" s="157">
        <v>11.320489999999999</v>
      </c>
      <c r="F37" s="157">
        <v>0.30386999999999997</v>
      </c>
      <c r="G37" s="157">
        <v>0.04</v>
      </c>
      <c r="H37" s="157">
        <v>5.98203</v>
      </c>
      <c r="I37" s="157">
        <v>26.813189999999999</v>
      </c>
      <c r="J37" s="157">
        <v>1.3405199999999999</v>
      </c>
      <c r="K37" s="157">
        <v>2.0823</v>
      </c>
      <c r="L37" s="157">
        <v>2.6063000000000001</v>
      </c>
      <c r="M37" s="157">
        <v>19.202249999999999</v>
      </c>
      <c r="N37" s="157">
        <v>10.528817</v>
      </c>
    </row>
    <row r="38" spans="1:14" s="16" customFormat="1" ht="19.5" customHeight="1" x14ac:dyDescent="0.25">
      <c r="A38" s="131" t="s">
        <v>200</v>
      </c>
      <c r="B38" s="135" t="s">
        <v>214</v>
      </c>
      <c r="C38" s="134" t="s">
        <v>28</v>
      </c>
      <c r="D38" s="141">
        <v>9.2312200000000004</v>
      </c>
      <c r="E38" s="157">
        <v>2.8895400000000002</v>
      </c>
      <c r="F38" s="157">
        <v>0.21181</v>
      </c>
      <c r="G38" s="157">
        <v>0</v>
      </c>
      <c r="H38" s="157">
        <v>0</v>
      </c>
      <c r="I38" s="157">
        <v>0</v>
      </c>
      <c r="J38" s="157">
        <v>0</v>
      </c>
      <c r="K38" s="157">
        <v>0.92501999999999995</v>
      </c>
      <c r="L38" s="157">
        <v>2.1244299999999998</v>
      </c>
      <c r="M38" s="157">
        <v>1.4709700000000001</v>
      </c>
      <c r="N38" s="157">
        <v>1.60945</v>
      </c>
    </row>
    <row r="39" spans="1:14" s="16" customFormat="1" ht="19.5" customHeight="1" x14ac:dyDescent="0.25">
      <c r="A39" s="131" t="s">
        <v>200</v>
      </c>
      <c r="B39" s="135" t="s">
        <v>93</v>
      </c>
      <c r="C39" s="134" t="s">
        <v>33</v>
      </c>
      <c r="D39" s="141">
        <v>0.39663999999999999</v>
      </c>
      <c r="E39" s="157">
        <v>0</v>
      </c>
      <c r="F39" s="157">
        <v>0</v>
      </c>
      <c r="G39" s="157">
        <v>0</v>
      </c>
      <c r="H39" s="157">
        <v>0</v>
      </c>
      <c r="I39" s="157">
        <v>0</v>
      </c>
      <c r="J39" s="157">
        <v>5.0299999999999997E-3</v>
      </c>
      <c r="K39" s="157">
        <v>0</v>
      </c>
      <c r="L39" s="157">
        <v>0</v>
      </c>
      <c r="M39" s="157">
        <v>0</v>
      </c>
      <c r="N39" s="157">
        <v>0.39161000000000001</v>
      </c>
    </row>
    <row r="40" spans="1:14" ht="18.75" customHeight="1" x14ac:dyDescent="0.25">
      <c r="A40" s="131" t="s">
        <v>200</v>
      </c>
      <c r="B40" s="135" t="s">
        <v>215</v>
      </c>
      <c r="C40" s="134" t="s">
        <v>34</v>
      </c>
      <c r="D40" s="140">
        <v>1.1341899999999998</v>
      </c>
      <c r="E40" s="157">
        <v>2.6610000000000002E-2</v>
      </c>
      <c r="F40" s="157">
        <v>0.21052000000000001</v>
      </c>
      <c r="G40" s="157">
        <v>0</v>
      </c>
      <c r="H40" s="157">
        <v>0.66047</v>
      </c>
      <c r="I40" s="157">
        <v>0</v>
      </c>
      <c r="J40" s="157">
        <v>0</v>
      </c>
      <c r="K40" s="157">
        <v>0</v>
      </c>
      <c r="L40" s="157">
        <v>0.16278000000000001</v>
      </c>
      <c r="M40" s="157">
        <v>4.156E-2</v>
      </c>
      <c r="N40" s="157">
        <v>3.2250000000000001E-2</v>
      </c>
    </row>
    <row r="41" spans="1:14" ht="20.25" customHeight="1" x14ac:dyDescent="0.25">
      <c r="A41" s="131" t="s">
        <v>200</v>
      </c>
      <c r="B41" s="135" t="s">
        <v>259</v>
      </c>
      <c r="C41" s="134" t="s">
        <v>241</v>
      </c>
      <c r="D41" s="140">
        <v>0</v>
      </c>
      <c r="E41" s="155">
        <v>0</v>
      </c>
      <c r="F41" s="155">
        <v>0</v>
      </c>
      <c r="G41" s="155">
        <v>0</v>
      </c>
      <c r="H41" s="155">
        <v>0</v>
      </c>
      <c r="I41" s="155">
        <v>0</v>
      </c>
      <c r="J41" s="155">
        <v>0</v>
      </c>
      <c r="K41" s="155">
        <v>0</v>
      </c>
      <c r="L41" s="155">
        <v>0</v>
      </c>
      <c r="M41" s="155">
        <v>0</v>
      </c>
      <c r="N41" s="155">
        <v>0</v>
      </c>
    </row>
    <row r="42" spans="1:14" ht="19.5" customHeight="1" x14ac:dyDescent="0.25">
      <c r="A42" s="131" t="s">
        <v>200</v>
      </c>
      <c r="B42" s="135" t="s">
        <v>95</v>
      </c>
      <c r="C42" s="134" t="s">
        <v>36</v>
      </c>
      <c r="D42" s="140">
        <v>23.2133</v>
      </c>
      <c r="E42" s="154">
        <v>0</v>
      </c>
      <c r="F42" s="154">
        <v>9.5759999999999998E-2</v>
      </c>
      <c r="G42" s="154">
        <v>0</v>
      </c>
      <c r="H42" s="154">
        <v>0</v>
      </c>
      <c r="I42" s="154">
        <v>0</v>
      </c>
      <c r="J42" s="154">
        <v>0</v>
      </c>
      <c r="K42" s="154">
        <v>0</v>
      </c>
      <c r="L42" s="154">
        <v>18.565110000000001</v>
      </c>
      <c r="M42" s="154">
        <v>0</v>
      </c>
      <c r="N42" s="154">
        <v>4.5524300000000002</v>
      </c>
    </row>
    <row r="43" spans="1:14" ht="18.75" customHeight="1" x14ac:dyDescent="0.25">
      <c r="A43" s="131" t="s">
        <v>200</v>
      </c>
      <c r="B43" s="135" t="s">
        <v>99</v>
      </c>
      <c r="C43" s="134" t="s">
        <v>38</v>
      </c>
      <c r="D43" s="140">
        <v>0</v>
      </c>
      <c r="E43" s="155">
        <v>0</v>
      </c>
      <c r="F43" s="155">
        <v>0</v>
      </c>
      <c r="G43" s="155">
        <v>0</v>
      </c>
      <c r="H43" s="155">
        <v>0</v>
      </c>
      <c r="I43" s="155">
        <v>0</v>
      </c>
      <c r="J43" s="155">
        <v>0</v>
      </c>
      <c r="K43" s="155">
        <v>0</v>
      </c>
      <c r="L43" s="155">
        <v>0</v>
      </c>
      <c r="M43" s="155">
        <v>0</v>
      </c>
      <c r="N43" s="155">
        <v>0</v>
      </c>
    </row>
    <row r="44" spans="1:14" ht="20.25" customHeight="1" x14ac:dyDescent="0.25">
      <c r="A44" s="131" t="s">
        <v>200</v>
      </c>
      <c r="B44" s="132" t="s">
        <v>111</v>
      </c>
      <c r="C44" s="131" t="s">
        <v>44</v>
      </c>
      <c r="D44" s="140">
        <v>42.467429999999993</v>
      </c>
      <c r="E44" s="155">
        <v>3.36937</v>
      </c>
      <c r="F44" s="155">
        <v>0.31306</v>
      </c>
      <c r="G44" s="155">
        <v>0.29899999999999999</v>
      </c>
      <c r="H44" s="155">
        <v>1.60141</v>
      </c>
      <c r="I44" s="155">
        <v>0.49585000000000001</v>
      </c>
      <c r="J44" s="155">
        <v>2.5392899999999998</v>
      </c>
      <c r="K44" s="155">
        <v>12.005039999999999</v>
      </c>
      <c r="L44" s="155">
        <v>13.483040000000001</v>
      </c>
      <c r="M44" s="155">
        <v>6.7801</v>
      </c>
      <c r="N44" s="155">
        <v>1.58127</v>
      </c>
    </row>
    <row r="45" spans="1:14" ht="26.4" x14ac:dyDescent="0.25">
      <c r="A45" s="131" t="s">
        <v>200</v>
      </c>
      <c r="B45" s="135" t="s">
        <v>217</v>
      </c>
      <c r="C45" s="134" t="s">
        <v>45</v>
      </c>
      <c r="D45" s="140">
        <v>34.674759999999999</v>
      </c>
      <c r="E45" s="154">
        <v>0.29757</v>
      </c>
      <c r="F45" s="154">
        <v>1.7930000000000001E-2</v>
      </c>
      <c r="G45" s="154">
        <v>0</v>
      </c>
      <c r="H45" s="154">
        <v>9.579E-2</v>
      </c>
      <c r="I45" s="154">
        <v>0</v>
      </c>
      <c r="J45" s="154">
        <v>1.8123199999999999</v>
      </c>
      <c r="K45" s="154">
        <v>6.7590500000000002</v>
      </c>
      <c r="L45" s="154">
        <v>3.4375499999999999</v>
      </c>
      <c r="M45" s="154">
        <v>11.174860000000001</v>
      </c>
      <c r="N45" s="154">
        <v>11.079689999999999</v>
      </c>
    </row>
    <row r="46" spans="1:14" ht="26.4" x14ac:dyDescent="0.25">
      <c r="A46" s="131" t="s">
        <v>200</v>
      </c>
      <c r="B46" s="135" t="s">
        <v>260</v>
      </c>
      <c r="C46" s="134" t="s">
        <v>29</v>
      </c>
      <c r="D46" s="140">
        <v>0</v>
      </c>
      <c r="E46" s="155">
        <v>0</v>
      </c>
      <c r="F46" s="155">
        <v>0</v>
      </c>
      <c r="G46" s="155">
        <v>0</v>
      </c>
      <c r="H46" s="155">
        <v>0</v>
      </c>
      <c r="I46" s="155">
        <v>0</v>
      </c>
      <c r="J46" s="155">
        <v>0</v>
      </c>
      <c r="K46" s="155">
        <v>0</v>
      </c>
      <c r="L46" s="155">
        <v>0</v>
      </c>
      <c r="M46" s="155">
        <v>0</v>
      </c>
      <c r="N46" s="155">
        <v>0</v>
      </c>
    </row>
    <row r="47" spans="1:14" ht="20.25" customHeight="1" x14ac:dyDescent="0.25">
      <c r="A47" s="131" t="s">
        <v>200</v>
      </c>
      <c r="B47" s="135" t="s">
        <v>219</v>
      </c>
      <c r="C47" s="134" t="s">
        <v>30</v>
      </c>
      <c r="D47" s="140">
        <v>0</v>
      </c>
      <c r="E47" s="155">
        <v>0</v>
      </c>
      <c r="F47" s="155">
        <v>0</v>
      </c>
      <c r="G47" s="155">
        <v>0</v>
      </c>
      <c r="H47" s="155">
        <v>0</v>
      </c>
      <c r="I47" s="155">
        <v>0</v>
      </c>
      <c r="J47" s="155">
        <v>0</v>
      </c>
      <c r="K47" s="155">
        <v>0</v>
      </c>
      <c r="L47" s="155">
        <v>0</v>
      </c>
      <c r="M47" s="155">
        <v>0</v>
      </c>
      <c r="N47" s="155">
        <v>0</v>
      </c>
    </row>
    <row r="48" spans="1:14" ht="20.25" customHeight="1" x14ac:dyDescent="0.25">
      <c r="A48" s="131" t="s">
        <v>200</v>
      </c>
      <c r="B48" s="135" t="s">
        <v>201</v>
      </c>
      <c r="C48" s="134" t="s">
        <v>35</v>
      </c>
      <c r="D48" s="140">
        <v>2.4450599999999998</v>
      </c>
      <c r="E48" s="154">
        <v>0.48136000000000001</v>
      </c>
      <c r="F48" s="154">
        <v>0</v>
      </c>
      <c r="G48" s="154">
        <v>0.31</v>
      </c>
      <c r="H48" s="154">
        <v>0</v>
      </c>
      <c r="I48" s="154">
        <v>0</v>
      </c>
      <c r="J48" s="154">
        <v>0.79332999999999998</v>
      </c>
      <c r="K48" s="154">
        <v>0</v>
      </c>
      <c r="L48" s="154">
        <v>1.9310000000000001E-2</v>
      </c>
      <c r="M48" s="154">
        <v>0.24582000000000001</v>
      </c>
      <c r="N48" s="154">
        <v>0.59523999999999999</v>
      </c>
    </row>
    <row r="49" spans="1:14" ht="18" customHeight="1" x14ac:dyDescent="0.25">
      <c r="A49" s="133" t="s">
        <v>94</v>
      </c>
      <c r="B49" s="132" t="s">
        <v>97</v>
      </c>
      <c r="C49" s="131" t="s">
        <v>37</v>
      </c>
      <c r="D49" s="140">
        <v>0</v>
      </c>
      <c r="E49" s="155">
        <v>0</v>
      </c>
      <c r="F49" s="155">
        <v>0</v>
      </c>
      <c r="G49" s="155">
        <v>0</v>
      </c>
      <c r="H49" s="155">
        <v>0</v>
      </c>
      <c r="I49" s="155">
        <v>0</v>
      </c>
      <c r="J49" s="155">
        <v>0</v>
      </c>
      <c r="K49" s="155">
        <v>0</v>
      </c>
      <c r="L49" s="155">
        <v>0</v>
      </c>
      <c r="M49" s="155">
        <v>0</v>
      </c>
      <c r="N49" s="155">
        <v>0</v>
      </c>
    </row>
    <row r="50" spans="1:14" ht="18" customHeight="1" x14ac:dyDescent="0.25">
      <c r="A50" s="133" t="s">
        <v>96</v>
      </c>
      <c r="B50" s="132" t="s">
        <v>116</v>
      </c>
      <c r="C50" s="131" t="s">
        <v>47</v>
      </c>
      <c r="D50" s="140">
        <v>1.209352</v>
      </c>
      <c r="E50" s="155">
        <v>6.0449999999999997E-2</v>
      </c>
      <c r="F50" s="155">
        <v>2.3349999999999999E-2</v>
      </c>
      <c r="G50" s="155">
        <v>0.01</v>
      </c>
      <c r="H50" s="155">
        <v>3.6499999999999998E-2</v>
      </c>
      <c r="I50" s="155">
        <v>3.1230000000000001E-2</v>
      </c>
      <c r="J50" s="155">
        <v>0.11803</v>
      </c>
      <c r="K50" s="155">
        <v>9.3259999999999996E-2</v>
      </c>
      <c r="L50" s="155">
        <v>5.1500000000000004E-2</v>
      </c>
      <c r="M50" s="155">
        <v>0.18806999999999999</v>
      </c>
      <c r="N50" s="155">
        <v>0.59696199999999999</v>
      </c>
    </row>
    <row r="51" spans="1:14" ht="18" customHeight="1" x14ac:dyDescent="0.25">
      <c r="A51" s="133" t="s">
        <v>98</v>
      </c>
      <c r="B51" s="132" t="s">
        <v>117</v>
      </c>
      <c r="C51" s="131" t="s">
        <v>48</v>
      </c>
      <c r="D51" s="140">
        <v>6.4286500000000002</v>
      </c>
      <c r="E51" s="154">
        <v>0.98553999999999997</v>
      </c>
      <c r="F51" s="154">
        <v>0.14849999999999999</v>
      </c>
      <c r="G51" s="154">
        <v>0</v>
      </c>
      <c r="H51" s="154">
        <v>0.12063</v>
      </c>
      <c r="I51" s="154">
        <v>0</v>
      </c>
      <c r="J51" s="154">
        <v>0</v>
      </c>
      <c r="K51" s="154">
        <v>5.1739800000000002</v>
      </c>
      <c r="L51" s="154">
        <v>0</v>
      </c>
      <c r="M51" s="154">
        <v>0</v>
      </c>
      <c r="N51" s="154">
        <v>0</v>
      </c>
    </row>
    <row r="52" spans="1:14" ht="18" customHeight="1" x14ac:dyDescent="0.25">
      <c r="A52" s="133" t="s">
        <v>100</v>
      </c>
      <c r="B52" s="132" t="s">
        <v>101</v>
      </c>
      <c r="C52" s="131" t="s">
        <v>39</v>
      </c>
      <c r="D52" s="140">
        <v>143.96183499999998</v>
      </c>
      <c r="E52" s="155">
        <v>0</v>
      </c>
      <c r="F52" s="155">
        <v>0</v>
      </c>
      <c r="G52" s="155">
        <v>0</v>
      </c>
      <c r="H52" s="155">
        <v>0</v>
      </c>
      <c r="I52" s="155">
        <v>0</v>
      </c>
      <c r="J52" s="155">
        <v>0</v>
      </c>
      <c r="K52" s="155">
        <v>0</v>
      </c>
      <c r="L52" s="155">
        <v>0</v>
      </c>
      <c r="M52" s="155">
        <v>0</v>
      </c>
      <c r="N52" s="155">
        <v>143.96183499999998</v>
      </c>
    </row>
    <row r="53" spans="1:14" ht="18" customHeight="1" x14ac:dyDescent="0.25">
      <c r="A53" s="133" t="s">
        <v>102</v>
      </c>
      <c r="B53" s="132" t="s">
        <v>103</v>
      </c>
      <c r="C53" s="131" t="s">
        <v>40</v>
      </c>
      <c r="D53" s="140">
        <v>487.91347000000002</v>
      </c>
      <c r="E53" s="154">
        <v>76.402929</v>
      </c>
      <c r="F53" s="154">
        <v>11.558029999999999</v>
      </c>
      <c r="G53" s="154">
        <v>7.69</v>
      </c>
      <c r="H53" s="154">
        <v>47.045836000000001</v>
      </c>
      <c r="I53" s="154">
        <v>64.934449999999998</v>
      </c>
      <c r="J53" s="154">
        <v>39.067765000000001</v>
      </c>
      <c r="K53" s="154">
        <v>100.81084</v>
      </c>
      <c r="L53" s="154">
        <v>51.816980000000001</v>
      </c>
      <c r="M53" s="154">
        <v>88.586639999999989</v>
      </c>
      <c r="N53" s="154">
        <v>0</v>
      </c>
    </row>
    <row r="54" spans="1:14" ht="18" customHeight="1" x14ac:dyDescent="0.25">
      <c r="A54" s="133" t="s">
        <v>104</v>
      </c>
      <c r="B54" s="132" t="s">
        <v>105</v>
      </c>
      <c r="C54" s="131" t="s">
        <v>41</v>
      </c>
      <c r="D54" s="140">
        <v>35.491170000000004</v>
      </c>
      <c r="E54" s="154">
        <v>8.9468300000000003</v>
      </c>
      <c r="F54" s="154">
        <v>1.621</v>
      </c>
      <c r="G54" s="154">
        <v>0.28999999999999998</v>
      </c>
      <c r="H54" s="154">
        <v>1.8344999999999998</v>
      </c>
      <c r="I54" s="154">
        <v>0.24540000000000001</v>
      </c>
      <c r="J54" s="154">
        <v>1.1967400000000001</v>
      </c>
      <c r="K54" s="154">
        <v>18.360019999999999</v>
      </c>
      <c r="L54" s="154">
        <v>0.17757000000000001</v>
      </c>
      <c r="M54" s="154">
        <v>0.81462999999999997</v>
      </c>
      <c r="N54" s="154">
        <v>2.00448</v>
      </c>
    </row>
    <row r="55" spans="1:14" ht="29.25" customHeight="1" x14ac:dyDescent="0.25">
      <c r="A55" s="133" t="s">
        <v>106</v>
      </c>
      <c r="B55" s="135" t="s">
        <v>107</v>
      </c>
      <c r="C55" s="134" t="s">
        <v>42</v>
      </c>
      <c r="D55" s="140">
        <v>2.1690800000000001</v>
      </c>
      <c r="E55" s="155">
        <v>0.19969999999999999</v>
      </c>
      <c r="F55" s="155">
        <v>0</v>
      </c>
      <c r="G55" s="155">
        <v>0.03</v>
      </c>
      <c r="H55" s="155">
        <v>0.13522000000000001</v>
      </c>
      <c r="I55" s="155">
        <v>0</v>
      </c>
      <c r="J55" s="155">
        <v>0.12</v>
      </c>
      <c r="K55" s="155">
        <v>1.6841600000000001</v>
      </c>
      <c r="L55" s="155">
        <v>0</v>
      </c>
      <c r="M55" s="155">
        <v>0</v>
      </c>
      <c r="N55" s="155">
        <v>0</v>
      </c>
    </row>
    <row r="56" spans="1:14" ht="18" customHeight="1" x14ac:dyDescent="0.25">
      <c r="A56" s="133" t="s">
        <v>108</v>
      </c>
      <c r="B56" s="135" t="s">
        <v>109</v>
      </c>
      <c r="C56" s="134" t="s">
        <v>43</v>
      </c>
      <c r="D56" s="140">
        <v>0</v>
      </c>
      <c r="E56" s="154">
        <v>0</v>
      </c>
      <c r="F56" s="154">
        <v>0</v>
      </c>
      <c r="G56" s="154">
        <v>0</v>
      </c>
      <c r="H56" s="154">
        <v>0</v>
      </c>
      <c r="I56" s="154">
        <v>0</v>
      </c>
      <c r="J56" s="154">
        <v>0</v>
      </c>
      <c r="K56" s="154">
        <v>0</v>
      </c>
      <c r="L56" s="154">
        <v>0</v>
      </c>
      <c r="M56" s="154">
        <v>0</v>
      </c>
      <c r="N56" s="154">
        <v>0</v>
      </c>
    </row>
    <row r="57" spans="1:14" s="83" customFormat="1" ht="21.75" customHeight="1" x14ac:dyDescent="0.25">
      <c r="A57" s="133" t="s">
        <v>110</v>
      </c>
      <c r="B57" s="135" t="s">
        <v>220</v>
      </c>
      <c r="C57" s="134" t="s">
        <v>49</v>
      </c>
      <c r="D57" s="140">
        <v>1.1509199999999997</v>
      </c>
      <c r="E57" s="154">
        <v>0.25941999999999998</v>
      </c>
      <c r="F57" s="154">
        <v>5.7270000000000001E-2</v>
      </c>
      <c r="G57" s="154">
        <v>0</v>
      </c>
      <c r="H57" s="154">
        <v>0.28532000000000002</v>
      </c>
      <c r="I57" s="154">
        <v>1.345E-2</v>
      </c>
      <c r="J57" s="154">
        <v>0</v>
      </c>
      <c r="K57" s="154">
        <v>0.10924</v>
      </c>
      <c r="L57" s="154">
        <v>0.15326000000000001</v>
      </c>
      <c r="M57" s="154">
        <v>5.16E-2</v>
      </c>
      <c r="N57" s="154">
        <v>0.22136</v>
      </c>
    </row>
    <row r="58" spans="1:14" s="83" customFormat="1" ht="21.75" customHeight="1" x14ac:dyDescent="0.25">
      <c r="A58" s="133" t="s">
        <v>112</v>
      </c>
      <c r="B58" s="132" t="s">
        <v>118</v>
      </c>
      <c r="C58" s="131" t="s">
        <v>50</v>
      </c>
      <c r="D58" s="140">
        <v>1571.3213840000001</v>
      </c>
      <c r="E58" s="154">
        <v>2.7071000000000001</v>
      </c>
      <c r="F58" s="154">
        <v>0</v>
      </c>
      <c r="G58" s="154">
        <v>0.97</v>
      </c>
      <c r="H58" s="154">
        <v>14.133559</v>
      </c>
      <c r="I58" s="154">
        <v>8.0637299999999996</v>
      </c>
      <c r="J58" s="154">
        <v>4.0383899999999997</v>
      </c>
      <c r="K58" s="154">
        <v>19.819109999999998</v>
      </c>
      <c r="L58" s="154">
        <v>0</v>
      </c>
      <c r="M58" s="154">
        <v>16.781110000000002</v>
      </c>
      <c r="N58" s="154">
        <v>1504.808385</v>
      </c>
    </row>
    <row r="59" spans="1:14" s="83" customFormat="1" ht="22.5" customHeight="1" x14ac:dyDescent="0.25">
      <c r="A59" s="133" t="s">
        <v>113</v>
      </c>
      <c r="B59" s="132" t="s">
        <v>119</v>
      </c>
      <c r="C59" s="131" t="s">
        <v>51</v>
      </c>
      <c r="D59" s="140">
        <v>0</v>
      </c>
      <c r="E59" s="153">
        <v>0</v>
      </c>
      <c r="F59" s="153">
        <v>0</v>
      </c>
      <c r="G59" s="153">
        <v>0</v>
      </c>
      <c r="H59" s="153">
        <v>0</v>
      </c>
      <c r="I59" s="153">
        <v>0</v>
      </c>
      <c r="J59" s="153">
        <v>0</v>
      </c>
      <c r="K59" s="153">
        <v>0</v>
      </c>
      <c r="L59" s="153">
        <v>0</v>
      </c>
      <c r="M59" s="153">
        <v>0</v>
      </c>
      <c r="N59" s="153">
        <v>0</v>
      </c>
    </row>
    <row r="60" spans="1:14" s="83" customFormat="1" ht="20.25" customHeight="1" x14ac:dyDescent="0.25">
      <c r="A60" s="133" t="s">
        <v>115</v>
      </c>
      <c r="B60" s="132" t="s">
        <v>120</v>
      </c>
      <c r="C60" s="131" t="s">
        <v>52</v>
      </c>
      <c r="D60" s="140">
        <v>3.9231199999999999</v>
      </c>
      <c r="E60" s="154">
        <v>0</v>
      </c>
      <c r="F60" s="154">
        <v>7.8109999999999999E-2</v>
      </c>
      <c r="G60" s="154">
        <v>0</v>
      </c>
      <c r="H60" s="154">
        <v>1.2424600000000001</v>
      </c>
      <c r="I60" s="154">
        <v>0.60682999999999998</v>
      </c>
      <c r="J60" s="154">
        <v>1.4630000000000001E-2</v>
      </c>
      <c r="K60" s="154">
        <v>1.1189199999999999</v>
      </c>
      <c r="L60" s="154">
        <v>3.7479999999999999E-2</v>
      </c>
      <c r="M60" s="154">
        <v>0.82469000000000003</v>
      </c>
      <c r="N60" s="154">
        <v>0</v>
      </c>
    </row>
    <row r="61" spans="1:14" s="83" customFormat="1" ht="22.5" customHeight="1" x14ac:dyDescent="0.25">
      <c r="A61" s="119">
        <v>3</v>
      </c>
      <c r="B61" s="136" t="s">
        <v>121</v>
      </c>
      <c r="C61" s="121" t="s">
        <v>53</v>
      </c>
      <c r="D61" s="139">
        <v>42.028739999999999</v>
      </c>
      <c r="E61" s="153">
        <v>0</v>
      </c>
      <c r="F61" s="153">
        <v>2.0590000000000001E-2</v>
      </c>
      <c r="G61" s="153">
        <v>0</v>
      </c>
      <c r="H61" s="153">
        <v>0.49</v>
      </c>
      <c r="I61" s="153">
        <v>0</v>
      </c>
      <c r="J61" s="153">
        <v>1.5053300000000001</v>
      </c>
      <c r="K61" s="153">
        <v>0</v>
      </c>
      <c r="L61" s="153">
        <v>21.602</v>
      </c>
      <c r="M61" s="153">
        <v>17.88982</v>
      </c>
      <c r="N61" s="153">
        <v>0.52100000000000002</v>
      </c>
    </row>
    <row r="62" spans="1:14" x14ac:dyDescent="0.25">
      <c r="A62" s="283" t="s">
        <v>261</v>
      </c>
      <c r="E62" s="18"/>
      <c r="F62" s="19"/>
      <c r="G62" s="19"/>
      <c r="H62" s="20"/>
      <c r="I62" s="19"/>
      <c r="J62" s="19"/>
      <c r="K62" s="19"/>
      <c r="L62" s="19"/>
      <c r="M62" s="19"/>
      <c r="N62" s="19"/>
    </row>
    <row r="63" spans="1:14" x14ac:dyDescent="0.25">
      <c r="D63" s="20"/>
      <c r="F63" s="18"/>
      <c r="N63" s="18"/>
    </row>
    <row r="64" spans="1:14" x14ac:dyDescent="0.25">
      <c r="N64" s="18"/>
    </row>
  </sheetData>
  <protectedRanges>
    <protectedRange password="EF04" sqref="A7:C61" name="Range1_1"/>
  </protectedRanges>
  <mergeCells count="8">
    <mergeCell ref="A1:B1"/>
    <mergeCell ref="A2:N2"/>
    <mergeCell ref="A3:N3"/>
    <mergeCell ref="A4:A5"/>
    <mergeCell ref="B4:B5"/>
    <mergeCell ref="C4:C5"/>
    <mergeCell ref="D4:D5"/>
    <mergeCell ref="E4:N4"/>
  </mergeCells>
  <printOptions horizontalCentered="1"/>
  <pageMargins left="0.82677165354330717" right="7.874015748031496E-2" top="0.78740157480314965" bottom="0.43307086614173229" header="0" footer="0"/>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
  <sheetViews>
    <sheetView workbookViewId="0">
      <selection activeCell="K6" sqref="K6"/>
    </sheetView>
  </sheetViews>
  <sheetFormatPr defaultColWidth="9.109375" defaultRowHeight="28.5" customHeight="1" x14ac:dyDescent="0.25"/>
  <cols>
    <col min="1" max="1" width="9.109375" style="381"/>
    <col min="2" max="2" width="30.109375" style="381" customWidth="1"/>
    <col min="3" max="5" width="9.109375" style="381"/>
    <col min="6" max="6" width="10.33203125" style="381" customWidth="1"/>
    <col min="7" max="7" width="34.33203125" style="381" customWidth="1"/>
    <col min="8" max="16384" width="9.109375" style="381"/>
  </cols>
  <sheetData>
    <row r="1" spans="1:7" s="389" customFormat="1" ht="62.25" customHeight="1" x14ac:dyDescent="0.25">
      <c r="A1" s="384">
        <v>1</v>
      </c>
      <c r="B1" s="385" t="s">
        <v>360</v>
      </c>
      <c r="C1" s="386">
        <v>1.1399999999999999</v>
      </c>
      <c r="D1" s="386"/>
      <c r="E1" s="386">
        <v>1.1400000000000001</v>
      </c>
      <c r="F1" s="387" t="s">
        <v>361</v>
      </c>
      <c r="G1" s="388" t="s">
        <v>362</v>
      </c>
    </row>
    <row r="2" spans="1:7" s="389" customFormat="1" ht="58.5" customHeight="1" x14ac:dyDescent="0.25">
      <c r="A2" s="384">
        <v>2</v>
      </c>
      <c r="B2" s="385" t="s">
        <v>366</v>
      </c>
      <c r="C2" s="386">
        <v>2.25</v>
      </c>
      <c r="D2" s="386"/>
      <c r="E2" s="386">
        <v>2.25</v>
      </c>
      <c r="F2" s="387" t="s">
        <v>248</v>
      </c>
      <c r="G2" s="390" t="s">
        <v>367</v>
      </c>
    </row>
    <row r="3" spans="1:7" s="389" customFormat="1" ht="69.75" customHeight="1" x14ac:dyDescent="0.25">
      <c r="A3" s="384">
        <v>3</v>
      </c>
      <c r="B3" s="391" t="s">
        <v>394</v>
      </c>
      <c r="C3" s="386">
        <v>0.09</v>
      </c>
      <c r="D3" s="386"/>
      <c r="E3" s="386">
        <v>0.09</v>
      </c>
      <c r="F3" s="387" t="s">
        <v>395</v>
      </c>
      <c r="G3" s="392" t="s">
        <v>396</v>
      </c>
    </row>
    <row r="4" spans="1:7" s="389" customFormat="1" ht="81.75" customHeight="1" x14ac:dyDescent="0.25">
      <c r="A4" s="384">
        <v>4</v>
      </c>
      <c r="B4" s="395" t="s">
        <v>405</v>
      </c>
      <c r="C4" s="386">
        <v>7.17</v>
      </c>
      <c r="D4" s="386">
        <v>0.1</v>
      </c>
      <c r="E4" s="386">
        <v>7.0700000000000021</v>
      </c>
      <c r="F4" s="394" t="s">
        <v>246</v>
      </c>
      <c r="G4" s="397" t="s">
        <v>660</v>
      </c>
    </row>
    <row r="5" spans="1:7" ht="53.25" customHeight="1" x14ac:dyDescent="0.25">
      <c r="A5" s="240">
        <v>5</v>
      </c>
      <c r="B5" s="383" t="s">
        <v>408</v>
      </c>
      <c r="C5" s="214">
        <v>49.79</v>
      </c>
      <c r="D5" s="214">
        <v>0</v>
      </c>
      <c r="E5" s="214">
        <v>49.789999999999985</v>
      </c>
      <c r="F5" s="211" t="s">
        <v>248</v>
      </c>
      <c r="G5" s="231" t="s">
        <v>412</v>
      </c>
    </row>
    <row r="6" spans="1:7" ht="73.5" customHeight="1" x14ac:dyDescent="0.25">
      <c r="A6" s="240">
        <v>6</v>
      </c>
      <c r="B6" s="383" t="s">
        <v>659</v>
      </c>
      <c r="C6" s="214">
        <v>73.8125</v>
      </c>
      <c r="D6" s="214">
        <v>0</v>
      </c>
      <c r="E6" s="214">
        <v>73.812499999999986</v>
      </c>
      <c r="F6" s="228" t="s">
        <v>409</v>
      </c>
      <c r="G6" s="255" t="s">
        <v>649</v>
      </c>
    </row>
    <row r="7" spans="1:7" ht="57.75" customHeight="1" x14ac:dyDescent="0.25">
      <c r="A7" s="240">
        <v>7</v>
      </c>
      <c r="B7" s="382" t="s">
        <v>410</v>
      </c>
      <c r="C7" s="214">
        <v>45</v>
      </c>
      <c r="D7" s="214"/>
      <c r="E7" s="214">
        <v>45</v>
      </c>
      <c r="F7" s="211" t="s">
        <v>411</v>
      </c>
      <c r="G7" s="231" t="s">
        <v>412</v>
      </c>
    </row>
    <row r="8" spans="1:7" s="389" customFormat="1" ht="150.75" customHeight="1" x14ac:dyDescent="0.25">
      <c r="A8" s="384">
        <v>8</v>
      </c>
      <c r="B8" s="395" t="s">
        <v>474</v>
      </c>
      <c r="C8" s="386">
        <v>0.43</v>
      </c>
      <c r="D8" s="386">
        <v>1.0000000000000009E-2</v>
      </c>
      <c r="E8" s="386">
        <v>0.42</v>
      </c>
      <c r="F8" s="394" t="s">
        <v>250</v>
      </c>
      <c r="G8" s="396" t="s">
        <v>653</v>
      </c>
    </row>
    <row r="9" spans="1:7" s="389" customFormat="1" ht="117.75" customHeight="1" x14ac:dyDescent="0.25">
      <c r="A9" s="384">
        <v>9</v>
      </c>
      <c r="B9" s="393" t="s">
        <v>486</v>
      </c>
      <c r="C9" s="386">
        <v>0.03</v>
      </c>
      <c r="D9" s="386"/>
      <c r="E9" s="386">
        <v>0.03</v>
      </c>
      <c r="F9" s="394" t="s">
        <v>242</v>
      </c>
      <c r="G9" s="394" t="s">
        <v>488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H23"/>
  <sheetViews>
    <sheetView topLeftCell="A7" workbookViewId="0">
      <selection activeCell="D21" sqref="D21"/>
    </sheetView>
  </sheetViews>
  <sheetFormatPr defaultRowHeight="13.2" x14ac:dyDescent="0.25"/>
  <cols>
    <col min="1" max="1" width="4.88671875" customWidth="1"/>
    <col min="2" max="2" width="28.33203125" customWidth="1"/>
    <col min="5" max="5" width="10.44140625" customWidth="1"/>
    <col min="6" max="6" width="13" customWidth="1"/>
    <col min="7" max="7" width="15" customWidth="1"/>
    <col min="8" max="8" width="46.5546875" customWidth="1"/>
  </cols>
  <sheetData>
    <row r="2" spans="1:8" ht="52.8" x14ac:dyDescent="0.25">
      <c r="A2" s="380" t="s">
        <v>0</v>
      </c>
      <c r="B2" s="380" t="s">
        <v>661</v>
      </c>
      <c r="C2" s="380" t="s">
        <v>277</v>
      </c>
      <c r="D2" s="380" t="s">
        <v>278</v>
      </c>
      <c r="E2" s="380" t="s">
        <v>662</v>
      </c>
      <c r="F2" s="380" t="s">
        <v>280</v>
      </c>
      <c r="G2" s="380" t="s">
        <v>663</v>
      </c>
      <c r="H2" s="379" t="s">
        <v>285</v>
      </c>
    </row>
    <row r="3" spans="1:8" ht="82.8" x14ac:dyDescent="0.25">
      <c r="A3" s="240">
        <v>1</v>
      </c>
      <c r="B3" s="398" t="s">
        <v>506</v>
      </c>
      <c r="C3" s="332">
        <v>0.11</v>
      </c>
      <c r="D3" s="332"/>
      <c r="E3" s="332">
        <v>0.11</v>
      </c>
      <c r="F3" s="228"/>
      <c r="G3" s="228"/>
      <c r="H3" s="228" t="s">
        <v>508</v>
      </c>
    </row>
    <row r="4" spans="1:8" ht="82.5" customHeight="1" x14ac:dyDescent="0.25">
      <c r="A4" s="240">
        <v>2</v>
      </c>
      <c r="B4" s="398" t="s">
        <v>512</v>
      </c>
      <c r="C4" s="332">
        <v>1.1499999999999999</v>
      </c>
      <c r="D4" s="332"/>
      <c r="E4" s="332">
        <v>1.1499999999999999</v>
      </c>
      <c r="F4" s="228"/>
      <c r="G4" s="228"/>
      <c r="H4" s="228" t="s">
        <v>514</v>
      </c>
    </row>
    <row r="5" spans="1:8" ht="60" customHeight="1" x14ac:dyDescent="0.25">
      <c r="A5" s="240">
        <v>4</v>
      </c>
      <c r="B5" s="346" t="s">
        <v>517</v>
      </c>
      <c r="C5" s="332">
        <v>0.193</v>
      </c>
      <c r="D5" s="332"/>
      <c r="E5" s="332">
        <v>0.193</v>
      </c>
      <c r="F5" s="228" t="s">
        <v>243</v>
      </c>
      <c r="G5" s="228" t="s">
        <v>518</v>
      </c>
      <c r="H5" s="211"/>
    </row>
    <row r="6" spans="1:8" ht="69" x14ac:dyDescent="0.25">
      <c r="A6" s="240">
        <v>5</v>
      </c>
      <c r="B6" s="346" t="s">
        <v>521</v>
      </c>
      <c r="C6" s="332">
        <v>0.43</v>
      </c>
      <c r="D6" s="332"/>
      <c r="E6" s="332">
        <v>0.43</v>
      </c>
      <c r="F6" s="228" t="s">
        <v>251</v>
      </c>
      <c r="G6" s="228" t="s">
        <v>522</v>
      </c>
      <c r="H6" s="228" t="s">
        <v>514</v>
      </c>
    </row>
    <row r="7" spans="1:8" ht="41.4" x14ac:dyDescent="0.25">
      <c r="A7" s="240">
        <v>6</v>
      </c>
      <c r="B7" s="399" t="s">
        <v>525</v>
      </c>
      <c r="C7" s="332">
        <v>0.45832000000000001</v>
      </c>
      <c r="D7" s="332"/>
      <c r="E7" s="332">
        <v>0.45832000000000001</v>
      </c>
      <c r="F7" s="211" t="s">
        <v>242</v>
      </c>
      <c r="G7" s="211" t="s">
        <v>527</v>
      </c>
      <c r="H7" s="211" t="s">
        <v>528</v>
      </c>
    </row>
    <row r="8" spans="1:8" ht="83.25" customHeight="1" x14ac:dyDescent="0.25">
      <c r="A8" s="240">
        <v>7</v>
      </c>
      <c r="B8" s="346" t="s">
        <v>545</v>
      </c>
      <c r="C8" s="332">
        <v>1.88</v>
      </c>
      <c r="D8" s="332">
        <v>1.88</v>
      </c>
      <c r="E8" s="332"/>
      <c r="F8" s="228" t="s">
        <v>251</v>
      </c>
      <c r="G8" s="228" t="s">
        <v>546</v>
      </c>
      <c r="H8" s="228" t="s">
        <v>514</v>
      </c>
    </row>
    <row r="9" spans="1:8" ht="39.75" customHeight="1" x14ac:dyDescent="0.25">
      <c r="A9" s="240">
        <v>8</v>
      </c>
      <c r="B9" s="346" t="s">
        <v>562</v>
      </c>
      <c r="C9" s="332">
        <v>1.8499999999999999E-2</v>
      </c>
      <c r="D9" s="332"/>
      <c r="E9" s="332">
        <v>1.8499999999999999E-2</v>
      </c>
      <c r="F9" s="211" t="s">
        <v>249</v>
      </c>
      <c r="G9" s="211" t="s">
        <v>563</v>
      </c>
      <c r="H9" s="211" t="s">
        <v>299</v>
      </c>
    </row>
    <row r="10" spans="1:8" ht="45" customHeight="1" x14ac:dyDescent="0.25">
      <c r="A10" s="240">
        <v>9</v>
      </c>
      <c r="B10" s="368" t="s">
        <v>566</v>
      </c>
      <c r="C10" s="332">
        <v>0.12559999999999999</v>
      </c>
      <c r="D10" s="332">
        <v>7.0000000000000007E-2</v>
      </c>
      <c r="E10" s="332">
        <v>5.5599999999999997E-2</v>
      </c>
      <c r="F10" s="211" t="s">
        <v>245</v>
      </c>
      <c r="G10" s="211" t="s">
        <v>567</v>
      </c>
      <c r="H10" s="211" t="s">
        <v>299</v>
      </c>
    </row>
    <row r="11" spans="1:8" ht="35.25" customHeight="1" x14ac:dyDescent="0.25">
      <c r="A11" s="240">
        <v>10</v>
      </c>
      <c r="B11" s="368" t="s">
        <v>569</v>
      </c>
      <c r="C11" s="332">
        <v>0.15840000000000001</v>
      </c>
      <c r="D11" s="332"/>
      <c r="E11" s="332">
        <v>0.15840000000000001</v>
      </c>
      <c r="F11" s="211" t="s">
        <v>248</v>
      </c>
      <c r="G11" s="211" t="s">
        <v>570</v>
      </c>
      <c r="H11" s="211" t="s">
        <v>299</v>
      </c>
    </row>
    <row r="12" spans="1:8" ht="36.75" customHeight="1" x14ac:dyDescent="0.25">
      <c r="A12" s="240">
        <v>11</v>
      </c>
      <c r="B12" s="368" t="s">
        <v>573</v>
      </c>
      <c r="C12" s="332">
        <v>0.56000000000000005</v>
      </c>
      <c r="D12" s="332"/>
      <c r="E12" s="332">
        <v>0.56000000000000005</v>
      </c>
      <c r="F12" s="211" t="s">
        <v>248</v>
      </c>
      <c r="G12" s="211" t="s">
        <v>574</v>
      </c>
      <c r="H12" s="211" t="s">
        <v>299</v>
      </c>
    </row>
    <row r="13" spans="1:8" ht="44.25" customHeight="1" x14ac:dyDescent="0.25">
      <c r="A13" s="240">
        <v>12</v>
      </c>
      <c r="B13" s="368" t="s">
        <v>577</v>
      </c>
      <c r="C13" s="332">
        <v>1.5299999999999999E-2</v>
      </c>
      <c r="D13" s="332"/>
      <c r="E13" s="332">
        <v>1.5299999999999999E-2</v>
      </c>
      <c r="F13" s="211" t="s">
        <v>248</v>
      </c>
      <c r="G13" s="211" t="s">
        <v>578</v>
      </c>
      <c r="H13" s="211" t="s">
        <v>299</v>
      </c>
    </row>
    <row r="14" spans="1:8" ht="51.75" customHeight="1" x14ac:dyDescent="0.25">
      <c r="A14" s="240">
        <v>13</v>
      </c>
      <c r="B14" s="368" t="s">
        <v>581</v>
      </c>
      <c r="C14" s="332">
        <v>7.7100000000000002E-2</v>
      </c>
      <c r="D14" s="332"/>
      <c r="E14" s="332">
        <v>7.7100000000000002E-2</v>
      </c>
      <c r="F14" s="211" t="s">
        <v>248</v>
      </c>
      <c r="G14" s="211" t="s">
        <v>582</v>
      </c>
      <c r="H14" s="211" t="s">
        <v>299</v>
      </c>
    </row>
    <row r="15" spans="1:8" ht="52.5" customHeight="1" x14ac:dyDescent="0.25">
      <c r="A15" s="240">
        <v>14</v>
      </c>
      <c r="B15" s="368" t="s">
        <v>585</v>
      </c>
      <c r="C15" s="332">
        <v>7.0000000000000007E-2</v>
      </c>
      <c r="D15" s="332"/>
      <c r="E15" s="332">
        <v>7.0000000000000007E-2</v>
      </c>
      <c r="F15" s="211" t="s">
        <v>248</v>
      </c>
      <c r="G15" s="211" t="s">
        <v>586</v>
      </c>
      <c r="H15" s="211" t="s">
        <v>299</v>
      </c>
    </row>
    <row r="16" spans="1:8" ht="33" customHeight="1" x14ac:dyDescent="0.25">
      <c r="A16" s="240">
        <v>15</v>
      </c>
      <c r="B16" s="346" t="s">
        <v>589</v>
      </c>
      <c r="C16" s="332">
        <v>1.2E-2</v>
      </c>
      <c r="D16" s="332"/>
      <c r="E16" s="332">
        <v>1.2E-2</v>
      </c>
      <c r="F16" s="211" t="s">
        <v>248</v>
      </c>
      <c r="G16" s="211" t="s">
        <v>590</v>
      </c>
      <c r="H16" s="211" t="s">
        <v>299</v>
      </c>
    </row>
    <row r="17" spans="1:8" ht="51" customHeight="1" x14ac:dyDescent="0.25">
      <c r="A17" s="240">
        <v>16</v>
      </c>
      <c r="B17" s="368" t="s">
        <v>593</v>
      </c>
      <c r="C17" s="332">
        <v>9.2200000000000004E-2</v>
      </c>
      <c r="D17" s="332">
        <v>9.2200000000000004E-2</v>
      </c>
      <c r="E17" s="332">
        <v>0</v>
      </c>
      <c r="F17" s="211" t="s">
        <v>248</v>
      </c>
      <c r="G17" s="211" t="s">
        <v>594</v>
      </c>
      <c r="H17" s="211" t="s">
        <v>299</v>
      </c>
    </row>
    <row r="18" spans="1:8" ht="82.8" x14ac:dyDescent="0.25">
      <c r="A18" s="240">
        <v>17</v>
      </c>
      <c r="B18" s="346" t="s">
        <v>595</v>
      </c>
      <c r="C18" s="332">
        <v>0.01</v>
      </c>
      <c r="D18" s="332"/>
      <c r="E18" s="332">
        <v>0.01</v>
      </c>
      <c r="F18" s="228" t="s">
        <v>243</v>
      </c>
      <c r="G18" s="228" t="s">
        <v>636</v>
      </c>
      <c r="H18" s="228" t="s">
        <v>508</v>
      </c>
    </row>
    <row r="19" spans="1:8" ht="82.8" x14ac:dyDescent="0.25">
      <c r="A19" s="240">
        <v>18</v>
      </c>
      <c r="B19" s="346" t="s">
        <v>598</v>
      </c>
      <c r="C19" s="332">
        <v>0.09</v>
      </c>
      <c r="D19" s="332"/>
      <c r="E19" s="332">
        <v>0.09</v>
      </c>
      <c r="F19" s="228" t="s">
        <v>251</v>
      </c>
      <c r="G19" s="228" t="s">
        <v>637</v>
      </c>
      <c r="H19" s="228" t="s">
        <v>508</v>
      </c>
    </row>
    <row r="20" spans="1:8" ht="82.8" x14ac:dyDescent="0.25">
      <c r="A20" s="240">
        <v>19</v>
      </c>
      <c r="B20" s="346" t="s">
        <v>601</v>
      </c>
      <c r="C20" s="332">
        <v>0.03</v>
      </c>
      <c r="D20" s="332"/>
      <c r="E20" s="332">
        <v>0.03</v>
      </c>
      <c r="F20" s="228" t="s">
        <v>243</v>
      </c>
      <c r="G20" s="228" t="s">
        <v>638</v>
      </c>
      <c r="H20" s="228" t="s">
        <v>508</v>
      </c>
    </row>
    <row r="21" spans="1:8" ht="82.5" customHeight="1" x14ac:dyDescent="0.25">
      <c r="A21" s="240">
        <v>20</v>
      </c>
      <c r="B21" s="346" t="s">
        <v>605</v>
      </c>
      <c r="C21" s="332">
        <v>0.32</v>
      </c>
      <c r="D21" s="332"/>
      <c r="E21" s="332">
        <v>0.32</v>
      </c>
      <c r="F21" s="228" t="s">
        <v>250</v>
      </c>
      <c r="G21" s="228" t="s">
        <v>522</v>
      </c>
      <c r="H21" s="228" t="s">
        <v>514</v>
      </c>
    </row>
    <row r="22" spans="1:8" ht="55.5" customHeight="1" x14ac:dyDescent="0.25">
      <c r="A22" s="240">
        <v>21</v>
      </c>
      <c r="B22" s="346" t="s">
        <v>608</v>
      </c>
      <c r="C22" s="332">
        <v>0.01</v>
      </c>
      <c r="D22" s="332"/>
      <c r="E22" s="332">
        <v>0.01</v>
      </c>
      <c r="F22" s="228" t="s">
        <v>242</v>
      </c>
      <c r="G22" s="228" t="s">
        <v>609</v>
      </c>
      <c r="H22" s="211" t="s">
        <v>610</v>
      </c>
    </row>
    <row r="23" spans="1:8" x14ac:dyDescent="0.25">
      <c r="B23" s="400"/>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8"/>
  <sheetViews>
    <sheetView showZeros="0" view="pageBreakPreview" zoomScaleNormal="100" zoomScaleSheetLayoutView="100" workbookViewId="0">
      <pane xSplit="2" ySplit="8" topLeftCell="C33" activePane="bottomRight" state="frozen"/>
      <selection pane="topRight" activeCell="C1" sqref="C1"/>
      <selection pane="bottomLeft" activeCell="A9" sqref="A9"/>
      <selection pane="bottomRight" activeCell="E25" sqref="E25"/>
    </sheetView>
  </sheetViews>
  <sheetFormatPr defaultRowHeight="13.2" x14ac:dyDescent="0.25"/>
  <cols>
    <col min="1" max="1" width="5.6640625" style="22" customWidth="1"/>
    <col min="2" max="2" width="39.44140625" style="22" customWidth="1"/>
    <col min="3" max="3" width="6.5546875" style="22" customWidth="1"/>
    <col min="4" max="4" width="13.5546875" style="22" customWidth="1"/>
    <col min="5" max="5" width="12" style="22" customWidth="1"/>
    <col min="6" max="6" width="11.33203125" style="22" customWidth="1"/>
    <col min="7" max="7" width="12.109375" style="22" customWidth="1"/>
    <col min="8" max="8" width="10.109375" style="22" hidden="1" customWidth="1"/>
    <col min="9" max="9" width="10.6640625" style="22" hidden="1" customWidth="1"/>
    <col min="10" max="11" width="0" style="22" hidden="1" customWidth="1"/>
    <col min="12" max="256" width="9.109375" style="22"/>
    <col min="257" max="257" width="4.44140625" style="22" bestFit="1" customWidth="1"/>
    <col min="258" max="258" width="33.33203125" style="22" bestFit="1" customWidth="1"/>
    <col min="259" max="259" width="6" style="22" bestFit="1" customWidth="1"/>
    <col min="260" max="260" width="12" style="22" customWidth="1"/>
    <col min="261" max="262" width="9.109375" style="22"/>
    <col min="263" max="263" width="12.5546875" style="22" bestFit="1" customWidth="1"/>
    <col min="264" max="512" width="9.109375" style="22"/>
    <col min="513" max="513" width="4.44140625" style="22" bestFit="1" customWidth="1"/>
    <col min="514" max="514" width="33.33203125" style="22" bestFit="1" customWidth="1"/>
    <col min="515" max="515" width="6" style="22" bestFit="1" customWidth="1"/>
    <col min="516" max="516" width="12" style="22" customWidth="1"/>
    <col min="517" max="518" width="9.109375" style="22"/>
    <col min="519" max="519" width="12.5546875" style="22" bestFit="1" customWidth="1"/>
    <col min="520" max="768" width="9.109375" style="22"/>
    <col min="769" max="769" width="4.44140625" style="22" bestFit="1" customWidth="1"/>
    <col min="770" max="770" width="33.33203125" style="22" bestFit="1" customWidth="1"/>
    <col min="771" max="771" width="6" style="22" bestFit="1" customWidth="1"/>
    <col min="772" max="772" width="12" style="22" customWidth="1"/>
    <col min="773" max="774" width="9.109375" style="22"/>
    <col min="775" max="775" width="12.5546875" style="22" bestFit="1" customWidth="1"/>
    <col min="776" max="1024" width="9.109375" style="22"/>
    <col min="1025" max="1025" width="4.44140625" style="22" bestFit="1" customWidth="1"/>
    <col min="1026" max="1026" width="33.33203125" style="22" bestFit="1" customWidth="1"/>
    <col min="1027" max="1027" width="6" style="22" bestFit="1" customWidth="1"/>
    <col min="1028" max="1028" width="12" style="22" customWidth="1"/>
    <col min="1029" max="1030" width="9.109375" style="22"/>
    <col min="1031" max="1031" width="12.5546875" style="22" bestFit="1" customWidth="1"/>
    <col min="1032" max="1280" width="9.109375" style="22"/>
    <col min="1281" max="1281" width="4.44140625" style="22" bestFit="1" customWidth="1"/>
    <col min="1282" max="1282" width="33.33203125" style="22" bestFit="1" customWidth="1"/>
    <col min="1283" max="1283" width="6" style="22" bestFit="1" customWidth="1"/>
    <col min="1284" max="1284" width="12" style="22" customWidth="1"/>
    <col min="1285" max="1286" width="9.109375" style="22"/>
    <col min="1287" max="1287" width="12.5546875" style="22" bestFit="1" customWidth="1"/>
    <col min="1288" max="1536" width="9.109375" style="22"/>
    <col min="1537" max="1537" width="4.44140625" style="22" bestFit="1" customWidth="1"/>
    <col min="1538" max="1538" width="33.33203125" style="22" bestFit="1" customWidth="1"/>
    <col min="1539" max="1539" width="6" style="22" bestFit="1" customWidth="1"/>
    <col min="1540" max="1540" width="12" style="22" customWidth="1"/>
    <col min="1541" max="1542" width="9.109375" style="22"/>
    <col min="1543" max="1543" width="12.5546875" style="22" bestFit="1" customWidth="1"/>
    <col min="1544" max="1792" width="9.109375" style="22"/>
    <col min="1793" max="1793" width="4.44140625" style="22" bestFit="1" customWidth="1"/>
    <col min="1794" max="1794" width="33.33203125" style="22" bestFit="1" customWidth="1"/>
    <col min="1795" max="1795" width="6" style="22" bestFit="1" customWidth="1"/>
    <col min="1796" max="1796" width="12" style="22" customWidth="1"/>
    <col min="1797" max="1798" width="9.109375" style="22"/>
    <col min="1799" max="1799" width="12.5546875" style="22" bestFit="1" customWidth="1"/>
    <col min="1800" max="2048" width="9.109375" style="22"/>
    <col min="2049" max="2049" width="4.44140625" style="22" bestFit="1" customWidth="1"/>
    <col min="2050" max="2050" width="33.33203125" style="22" bestFit="1" customWidth="1"/>
    <col min="2051" max="2051" width="6" style="22" bestFit="1" customWidth="1"/>
    <col min="2052" max="2052" width="12" style="22" customWidth="1"/>
    <col min="2053" max="2054" width="9.109375" style="22"/>
    <col min="2055" max="2055" width="12.5546875" style="22" bestFit="1" customWidth="1"/>
    <col min="2056" max="2304" width="9.109375" style="22"/>
    <col min="2305" max="2305" width="4.44140625" style="22" bestFit="1" customWidth="1"/>
    <col min="2306" max="2306" width="33.33203125" style="22" bestFit="1" customWidth="1"/>
    <col min="2307" max="2307" width="6" style="22" bestFit="1" customWidth="1"/>
    <col min="2308" max="2308" width="12" style="22" customWidth="1"/>
    <col min="2309" max="2310" width="9.109375" style="22"/>
    <col min="2311" max="2311" width="12.5546875" style="22" bestFit="1" customWidth="1"/>
    <col min="2312" max="2560" width="9.109375" style="22"/>
    <col min="2561" max="2561" width="4.44140625" style="22" bestFit="1" customWidth="1"/>
    <col min="2562" max="2562" width="33.33203125" style="22" bestFit="1" customWidth="1"/>
    <col min="2563" max="2563" width="6" style="22" bestFit="1" customWidth="1"/>
    <col min="2564" max="2564" width="12" style="22" customWidth="1"/>
    <col min="2565" max="2566" width="9.109375" style="22"/>
    <col min="2567" max="2567" width="12.5546875" style="22" bestFit="1" customWidth="1"/>
    <col min="2568" max="2816" width="9.109375" style="22"/>
    <col min="2817" max="2817" width="4.44140625" style="22" bestFit="1" customWidth="1"/>
    <col min="2818" max="2818" width="33.33203125" style="22" bestFit="1" customWidth="1"/>
    <col min="2819" max="2819" width="6" style="22" bestFit="1" customWidth="1"/>
    <col min="2820" max="2820" width="12" style="22" customWidth="1"/>
    <col min="2821" max="2822" width="9.109375" style="22"/>
    <col min="2823" max="2823" width="12.5546875" style="22" bestFit="1" customWidth="1"/>
    <col min="2824" max="3072" width="9.109375" style="22"/>
    <col min="3073" max="3073" width="4.44140625" style="22" bestFit="1" customWidth="1"/>
    <col min="3074" max="3074" width="33.33203125" style="22" bestFit="1" customWidth="1"/>
    <col min="3075" max="3075" width="6" style="22" bestFit="1" customWidth="1"/>
    <col min="3076" max="3076" width="12" style="22" customWidth="1"/>
    <col min="3077" max="3078" width="9.109375" style="22"/>
    <col min="3079" max="3079" width="12.5546875" style="22" bestFit="1" customWidth="1"/>
    <col min="3080" max="3328" width="9.109375" style="22"/>
    <col min="3329" max="3329" width="4.44140625" style="22" bestFit="1" customWidth="1"/>
    <col min="3330" max="3330" width="33.33203125" style="22" bestFit="1" customWidth="1"/>
    <col min="3331" max="3331" width="6" style="22" bestFit="1" customWidth="1"/>
    <col min="3332" max="3332" width="12" style="22" customWidth="1"/>
    <col min="3333" max="3334" width="9.109375" style="22"/>
    <col min="3335" max="3335" width="12.5546875" style="22" bestFit="1" customWidth="1"/>
    <col min="3336" max="3584" width="9.109375" style="22"/>
    <col min="3585" max="3585" width="4.44140625" style="22" bestFit="1" customWidth="1"/>
    <col min="3586" max="3586" width="33.33203125" style="22" bestFit="1" customWidth="1"/>
    <col min="3587" max="3587" width="6" style="22" bestFit="1" customWidth="1"/>
    <col min="3588" max="3588" width="12" style="22" customWidth="1"/>
    <col min="3589" max="3590" width="9.109375" style="22"/>
    <col min="3591" max="3591" width="12.5546875" style="22" bestFit="1" customWidth="1"/>
    <col min="3592" max="3840" width="9.109375" style="22"/>
    <col min="3841" max="3841" width="4.44140625" style="22" bestFit="1" customWidth="1"/>
    <col min="3842" max="3842" width="33.33203125" style="22" bestFit="1" customWidth="1"/>
    <col min="3843" max="3843" width="6" style="22" bestFit="1" customWidth="1"/>
    <col min="3844" max="3844" width="12" style="22" customWidth="1"/>
    <col min="3845" max="3846" width="9.109375" style="22"/>
    <col min="3847" max="3847" width="12.5546875" style="22" bestFit="1" customWidth="1"/>
    <col min="3848" max="4096" width="9.109375" style="22"/>
    <col min="4097" max="4097" width="4.44140625" style="22" bestFit="1" customWidth="1"/>
    <col min="4098" max="4098" width="33.33203125" style="22" bestFit="1" customWidth="1"/>
    <col min="4099" max="4099" width="6" style="22" bestFit="1" customWidth="1"/>
    <col min="4100" max="4100" width="12" style="22" customWidth="1"/>
    <col min="4101" max="4102" width="9.109375" style="22"/>
    <col min="4103" max="4103" width="12.5546875" style="22" bestFit="1" customWidth="1"/>
    <col min="4104" max="4352" width="9.109375" style="22"/>
    <col min="4353" max="4353" width="4.44140625" style="22" bestFit="1" customWidth="1"/>
    <col min="4354" max="4354" width="33.33203125" style="22" bestFit="1" customWidth="1"/>
    <col min="4355" max="4355" width="6" style="22" bestFit="1" customWidth="1"/>
    <col min="4356" max="4356" width="12" style="22" customWidth="1"/>
    <col min="4357" max="4358" width="9.109375" style="22"/>
    <col min="4359" max="4359" width="12.5546875" style="22" bestFit="1" customWidth="1"/>
    <col min="4360" max="4608" width="9.109375" style="22"/>
    <col min="4609" max="4609" width="4.44140625" style="22" bestFit="1" customWidth="1"/>
    <col min="4610" max="4610" width="33.33203125" style="22" bestFit="1" customWidth="1"/>
    <col min="4611" max="4611" width="6" style="22" bestFit="1" customWidth="1"/>
    <col min="4612" max="4612" width="12" style="22" customWidth="1"/>
    <col min="4613" max="4614" width="9.109375" style="22"/>
    <col min="4615" max="4615" width="12.5546875" style="22" bestFit="1" customWidth="1"/>
    <col min="4616" max="4864" width="9.109375" style="22"/>
    <col min="4865" max="4865" width="4.44140625" style="22" bestFit="1" customWidth="1"/>
    <col min="4866" max="4866" width="33.33203125" style="22" bestFit="1" customWidth="1"/>
    <col min="4867" max="4867" width="6" style="22" bestFit="1" customWidth="1"/>
    <col min="4868" max="4868" width="12" style="22" customWidth="1"/>
    <col min="4869" max="4870" width="9.109375" style="22"/>
    <col min="4871" max="4871" width="12.5546875" style="22" bestFit="1" customWidth="1"/>
    <col min="4872" max="5120" width="9.109375" style="22"/>
    <col min="5121" max="5121" width="4.44140625" style="22" bestFit="1" customWidth="1"/>
    <col min="5122" max="5122" width="33.33203125" style="22" bestFit="1" customWidth="1"/>
    <col min="5123" max="5123" width="6" style="22" bestFit="1" customWidth="1"/>
    <col min="5124" max="5124" width="12" style="22" customWidth="1"/>
    <col min="5125" max="5126" width="9.109375" style="22"/>
    <col min="5127" max="5127" width="12.5546875" style="22" bestFit="1" customWidth="1"/>
    <col min="5128" max="5376" width="9.109375" style="22"/>
    <col min="5377" max="5377" width="4.44140625" style="22" bestFit="1" customWidth="1"/>
    <col min="5378" max="5378" width="33.33203125" style="22" bestFit="1" customWidth="1"/>
    <col min="5379" max="5379" width="6" style="22" bestFit="1" customWidth="1"/>
    <col min="5380" max="5380" width="12" style="22" customWidth="1"/>
    <col min="5381" max="5382" width="9.109375" style="22"/>
    <col min="5383" max="5383" width="12.5546875" style="22" bestFit="1" customWidth="1"/>
    <col min="5384" max="5632" width="9.109375" style="22"/>
    <col min="5633" max="5633" width="4.44140625" style="22" bestFit="1" customWidth="1"/>
    <col min="5634" max="5634" width="33.33203125" style="22" bestFit="1" customWidth="1"/>
    <col min="5635" max="5635" width="6" style="22" bestFit="1" customWidth="1"/>
    <col min="5636" max="5636" width="12" style="22" customWidth="1"/>
    <col min="5637" max="5638" width="9.109375" style="22"/>
    <col min="5639" max="5639" width="12.5546875" style="22" bestFit="1" customWidth="1"/>
    <col min="5640" max="5888" width="9.109375" style="22"/>
    <col min="5889" max="5889" width="4.44140625" style="22" bestFit="1" customWidth="1"/>
    <col min="5890" max="5890" width="33.33203125" style="22" bestFit="1" customWidth="1"/>
    <col min="5891" max="5891" width="6" style="22" bestFit="1" customWidth="1"/>
    <col min="5892" max="5892" width="12" style="22" customWidth="1"/>
    <col min="5893" max="5894" width="9.109375" style="22"/>
    <col min="5895" max="5895" width="12.5546875" style="22" bestFit="1" customWidth="1"/>
    <col min="5896" max="6144" width="9.109375" style="22"/>
    <col min="6145" max="6145" width="4.44140625" style="22" bestFit="1" customWidth="1"/>
    <col min="6146" max="6146" width="33.33203125" style="22" bestFit="1" customWidth="1"/>
    <col min="6147" max="6147" width="6" style="22" bestFit="1" customWidth="1"/>
    <col min="6148" max="6148" width="12" style="22" customWidth="1"/>
    <col min="6149" max="6150" width="9.109375" style="22"/>
    <col min="6151" max="6151" width="12.5546875" style="22" bestFit="1" customWidth="1"/>
    <col min="6152" max="6400" width="9.109375" style="22"/>
    <col min="6401" max="6401" width="4.44140625" style="22" bestFit="1" customWidth="1"/>
    <col min="6402" max="6402" width="33.33203125" style="22" bestFit="1" customWidth="1"/>
    <col min="6403" max="6403" width="6" style="22" bestFit="1" customWidth="1"/>
    <col min="6404" max="6404" width="12" style="22" customWidth="1"/>
    <col min="6405" max="6406" width="9.109375" style="22"/>
    <col min="6407" max="6407" width="12.5546875" style="22" bestFit="1" customWidth="1"/>
    <col min="6408" max="6656" width="9.109375" style="22"/>
    <col min="6657" max="6657" width="4.44140625" style="22" bestFit="1" customWidth="1"/>
    <col min="6658" max="6658" width="33.33203125" style="22" bestFit="1" customWidth="1"/>
    <col min="6659" max="6659" width="6" style="22" bestFit="1" customWidth="1"/>
    <col min="6660" max="6660" width="12" style="22" customWidth="1"/>
    <col min="6661" max="6662" width="9.109375" style="22"/>
    <col min="6663" max="6663" width="12.5546875" style="22" bestFit="1" customWidth="1"/>
    <col min="6664" max="6912" width="9.109375" style="22"/>
    <col min="6913" max="6913" width="4.44140625" style="22" bestFit="1" customWidth="1"/>
    <col min="6914" max="6914" width="33.33203125" style="22" bestFit="1" customWidth="1"/>
    <col min="6915" max="6915" width="6" style="22" bestFit="1" customWidth="1"/>
    <col min="6916" max="6916" width="12" style="22" customWidth="1"/>
    <col min="6917" max="6918" width="9.109375" style="22"/>
    <col min="6919" max="6919" width="12.5546875" style="22" bestFit="1" customWidth="1"/>
    <col min="6920" max="7168" width="9.109375" style="22"/>
    <col min="7169" max="7169" width="4.44140625" style="22" bestFit="1" customWidth="1"/>
    <col min="7170" max="7170" width="33.33203125" style="22" bestFit="1" customWidth="1"/>
    <col min="7171" max="7171" width="6" style="22" bestFit="1" customWidth="1"/>
    <col min="7172" max="7172" width="12" style="22" customWidth="1"/>
    <col min="7173" max="7174" width="9.109375" style="22"/>
    <col min="7175" max="7175" width="12.5546875" style="22" bestFit="1" customWidth="1"/>
    <col min="7176" max="7424" width="9.109375" style="22"/>
    <col min="7425" max="7425" width="4.44140625" style="22" bestFit="1" customWidth="1"/>
    <col min="7426" max="7426" width="33.33203125" style="22" bestFit="1" customWidth="1"/>
    <col min="7427" max="7427" width="6" style="22" bestFit="1" customWidth="1"/>
    <col min="7428" max="7428" width="12" style="22" customWidth="1"/>
    <col min="7429" max="7430" width="9.109375" style="22"/>
    <col min="7431" max="7431" width="12.5546875" style="22" bestFit="1" customWidth="1"/>
    <col min="7432" max="7680" width="9.109375" style="22"/>
    <col min="7681" max="7681" width="4.44140625" style="22" bestFit="1" customWidth="1"/>
    <col min="7682" max="7682" width="33.33203125" style="22" bestFit="1" customWidth="1"/>
    <col min="7683" max="7683" width="6" style="22" bestFit="1" customWidth="1"/>
    <col min="7684" max="7684" width="12" style="22" customWidth="1"/>
    <col min="7685" max="7686" width="9.109375" style="22"/>
    <col min="7687" max="7687" width="12.5546875" style="22" bestFit="1" customWidth="1"/>
    <col min="7688" max="7936" width="9.109375" style="22"/>
    <col min="7937" max="7937" width="4.44140625" style="22" bestFit="1" customWidth="1"/>
    <col min="7938" max="7938" width="33.33203125" style="22" bestFit="1" customWidth="1"/>
    <col min="7939" max="7939" width="6" style="22" bestFit="1" customWidth="1"/>
    <col min="7940" max="7940" width="12" style="22" customWidth="1"/>
    <col min="7941" max="7942" width="9.109375" style="22"/>
    <col min="7943" max="7943" width="12.5546875" style="22" bestFit="1" customWidth="1"/>
    <col min="7944" max="8192" width="9.109375" style="22"/>
    <col min="8193" max="8193" width="4.44140625" style="22" bestFit="1" customWidth="1"/>
    <col min="8194" max="8194" width="33.33203125" style="22" bestFit="1" customWidth="1"/>
    <col min="8195" max="8195" width="6" style="22" bestFit="1" customWidth="1"/>
    <col min="8196" max="8196" width="12" style="22" customWidth="1"/>
    <col min="8197" max="8198" width="9.109375" style="22"/>
    <col min="8199" max="8199" width="12.5546875" style="22" bestFit="1" customWidth="1"/>
    <col min="8200" max="8448" width="9.109375" style="22"/>
    <col min="8449" max="8449" width="4.44140625" style="22" bestFit="1" customWidth="1"/>
    <col min="8450" max="8450" width="33.33203125" style="22" bestFit="1" customWidth="1"/>
    <col min="8451" max="8451" width="6" style="22" bestFit="1" customWidth="1"/>
    <col min="8452" max="8452" width="12" style="22" customWidth="1"/>
    <col min="8453" max="8454" width="9.109375" style="22"/>
    <col min="8455" max="8455" width="12.5546875" style="22" bestFit="1" customWidth="1"/>
    <col min="8456" max="8704" width="9.109375" style="22"/>
    <col min="8705" max="8705" width="4.44140625" style="22" bestFit="1" customWidth="1"/>
    <col min="8706" max="8706" width="33.33203125" style="22" bestFit="1" customWidth="1"/>
    <col min="8707" max="8707" width="6" style="22" bestFit="1" customWidth="1"/>
    <col min="8708" max="8708" width="12" style="22" customWidth="1"/>
    <col min="8709" max="8710" width="9.109375" style="22"/>
    <col min="8711" max="8711" width="12.5546875" style="22" bestFit="1" customWidth="1"/>
    <col min="8712" max="8960" width="9.109375" style="22"/>
    <col min="8961" max="8961" width="4.44140625" style="22" bestFit="1" customWidth="1"/>
    <col min="8962" max="8962" width="33.33203125" style="22" bestFit="1" customWidth="1"/>
    <col min="8963" max="8963" width="6" style="22" bestFit="1" customWidth="1"/>
    <col min="8964" max="8964" width="12" style="22" customWidth="1"/>
    <col min="8965" max="8966" width="9.109375" style="22"/>
    <col min="8967" max="8967" width="12.5546875" style="22" bestFit="1" customWidth="1"/>
    <col min="8968" max="9216" width="9.109375" style="22"/>
    <col min="9217" max="9217" width="4.44140625" style="22" bestFit="1" customWidth="1"/>
    <col min="9218" max="9218" width="33.33203125" style="22" bestFit="1" customWidth="1"/>
    <col min="9219" max="9219" width="6" style="22" bestFit="1" customWidth="1"/>
    <col min="9220" max="9220" width="12" style="22" customWidth="1"/>
    <col min="9221" max="9222" width="9.109375" style="22"/>
    <col min="9223" max="9223" width="12.5546875" style="22" bestFit="1" customWidth="1"/>
    <col min="9224" max="9472" width="9.109375" style="22"/>
    <col min="9473" max="9473" width="4.44140625" style="22" bestFit="1" customWidth="1"/>
    <col min="9474" max="9474" width="33.33203125" style="22" bestFit="1" customWidth="1"/>
    <col min="9475" max="9475" width="6" style="22" bestFit="1" customWidth="1"/>
    <col min="9476" max="9476" width="12" style="22" customWidth="1"/>
    <col min="9477" max="9478" width="9.109375" style="22"/>
    <col min="9479" max="9479" width="12.5546875" style="22" bestFit="1" customWidth="1"/>
    <col min="9480" max="9728" width="9.109375" style="22"/>
    <col min="9729" max="9729" width="4.44140625" style="22" bestFit="1" customWidth="1"/>
    <col min="9730" max="9730" width="33.33203125" style="22" bestFit="1" customWidth="1"/>
    <col min="9731" max="9731" width="6" style="22" bestFit="1" customWidth="1"/>
    <col min="9732" max="9732" width="12" style="22" customWidth="1"/>
    <col min="9733" max="9734" width="9.109375" style="22"/>
    <col min="9735" max="9735" width="12.5546875" style="22" bestFit="1" customWidth="1"/>
    <col min="9736" max="9984" width="9.109375" style="22"/>
    <col min="9985" max="9985" width="4.44140625" style="22" bestFit="1" customWidth="1"/>
    <col min="9986" max="9986" width="33.33203125" style="22" bestFit="1" customWidth="1"/>
    <col min="9987" max="9987" width="6" style="22" bestFit="1" customWidth="1"/>
    <col min="9988" max="9988" width="12" style="22" customWidth="1"/>
    <col min="9989" max="9990" width="9.109375" style="22"/>
    <col min="9991" max="9991" width="12.5546875" style="22" bestFit="1" customWidth="1"/>
    <col min="9992" max="10240" width="9.109375" style="22"/>
    <col min="10241" max="10241" width="4.44140625" style="22" bestFit="1" customWidth="1"/>
    <col min="10242" max="10242" width="33.33203125" style="22" bestFit="1" customWidth="1"/>
    <col min="10243" max="10243" width="6" style="22" bestFit="1" customWidth="1"/>
    <col min="10244" max="10244" width="12" style="22" customWidth="1"/>
    <col min="10245" max="10246" width="9.109375" style="22"/>
    <col min="10247" max="10247" width="12.5546875" style="22" bestFit="1" customWidth="1"/>
    <col min="10248" max="10496" width="9.109375" style="22"/>
    <col min="10497" max="10497" width="4.44140625" style="22" bestFit="1" customWidth="1"/>
    <col min="10498" max="10498" width="33.33203125" style="22" bestFit="1" customWidth="1"/>
    <col min="10499" max="10499" width="6" style="22" bestFit="1" customWidth="1"/>
    <col min="10500" max="10500" width="12" style="22" customWidth="1"/>
    <col min="10501" max="10502" width="9.109375" style="22"/>
    <col min="10503" max="10503" width="12.5546875" style="22" bestFit="1" customWidth="1"/>
    <col min="10504" max="10752" width="9.109375" style="22"/>
    <col min="10753" max="10753" width="4.44140625" style="22" bestFit="1" customWidth="1"/>
    <col min="10754" max="10754" width="33.33203125" style="22" bestFit="1" customWidth="1"/>
    <col min="10755" max="10755" width="6" style="22" bestFit="1" customWidth="1"/>
    <col min="10756" max="10756" width="12" style="22" customWidth="1"/>
    <col min="10757" max="10758" width="9.109375" style="22"/>
    <col min="10759" max="10759" width="12.5546875" style="22" bestFit="1" customWidth="1"/>
    <col min="10760" max="11008" width="9.109375" style="22"/>
    <col min="11009" max="11009" width="4.44140625" style="22" bestFit="1" customWidth="1"/>
    <col min="11010" max="11010" width="33.33203125" style="22" bestFit="1" customWidth="1"/>
    <col min="11011" max="11011" width="6" style="22" bestFit="1" customWidth="1"/>
    <col min="11012" max="11012" width="12" style="22" customWidth="1"/>
    <col min="11013" max="11014" width="9.109375" style="22"/>
    <col min="11015" max="11015" width="12.5546875" style="22" bestFit="1" customWidth="1"/>
    <col min="11016" max="11264" width="9.109375" style="22"/>
    <col min="11265" max="11265" width="4.44140625" style="22" bestFit="1" customWidth="1"/>
    <col min="11266" max="11266" width="33.33203125" style="22" bestFit="1" customWidth="1"/>
    <col min="11267" max="11267" width="6" style="22" bestFit="1" customWidth="1"/>
    <col min="11268" max="11268" width="12" style="22" customWidth="1"/>
    <col min="11269" max="11270" width="9.109375" style="22"/>
    <col min="11271" max="11271" width="12.5546875" style="22" bestFit="1" customWidth="1"/>
    <col min="11272" max="11520" width="9.109375" style="22"/>
    <col min="11521" max="11521" width="4.44140625" style="22" bestFit="1" customWidth="1"/>
    <col min="11522" max="11522" width="33.33203125" style="22" bestFit="1" customWidth="1"/>
    <col min="11523" max="11523" width="6" style="22" bestFit="1" customWidth="1"/>
    <col min="11524" max="11524" width="12" style="22" customWidth="1"/>
    <col min="11525" max="11526" width="9.109375" style="22"/>
    <col min="11527" max="11527" width="12.5546875" style="22" bestFit="1" customWidth="1"/>
    <col min="11528" max="11776" width="9.109375" style="22"/>
    <col min="11777" max="11777" width="4.44140625" style="22" bestFit="1" customWidth="1"/>
    <col min="11778" max="11778" width="33.33203125" style="22" bestFit="1" customWidth="1"/>
    <col min="11779" max="11779" width="6" style="22" bestFit="1" customWidth="1"/>
    <col min="11780" max="11780" width="12" style="22" customWidth="1"/>
    <col min="11781" max="11782" width="9.109375" style="22"/>
    <col min="11783" max="11783" width="12.5546875" style="22" bestFit="1" customWidth="1"/>
    <col min="11784" max="12032" width="9.109375" style="22"/>
    <col min="12033" max="12033" width="4.44140625" style="22" bestFit="1" customWidth="1"/>
    <col min="12034" max="12034" width="33.33203125" style="22" bestFit="1" customWidth="1"/>
    <col min="12035" max="12035" width="6" style="22" bestFit="1" customWidth="1"/>
    <col min="12036" max="12036" width="12" style="22" customWidth="1"/>
    <col min="12037" max="12038" width="9.109375" style="22"/>
    <col min="12039" max="12039" width="12.5546875" style="22" bestFit="1" customWidth="1"/>
    <col min="12040" max="12288" width="9.109375" style="22"/>
    <col min="12289" max="12289" width="4.44140625" style="22" bestFit="1" customWidth="1"/>
    <col min="12290" max="12290" width="33.33203125" style="22" bestFit="1" customWidth="1"/>
    <col min="12291" max="12291" width="6" style="22" bestFit="1" customWidth="1"/>
    <col min="12292" max="12292" width="12" style="22" customWidth="1"/>
    <col min="12293" max="12294" width="9.109375" style="22"/>
    <col min="12295" max="12295" width="12.5546875" style="22" bestFit="1" customWidth="1"/>
    <col min="12296" max="12544" width="9.109375" style="22"/>
    <col min="12545" max="12545" width="4.44140625" style="22" bestFit="1" customWidth="1"/>
    <col min="12546" max="12546" width="33.33203125" style="22" bestFit="1" customWidth="1"/>
    <col min="12547" max="12547" width="6" style="22" bestFit="1" customWidth="1"/>
    <col min="12548" max="12548" width="12" style="22" customWidth="1"/>
    <col min="12549" max="12550" width="9.109375" style="22"/>
    <col min="12551" max="12551" width="12.5546875" style="22" bestFit="1" customWidth="1"/>
    <col min="12552" max="12800" width="9.109375" style="22"/>
    <col min="12801" max="12801" width="4.44140625" style="22" bestFit="1" customWidth="1"/>
    <col min="12802" max="12802" width="33.33203125" style="22" bestFit="1" customWidth="1"/>
    <col min="12803" max="12803" width="6" style="22" bestFit="1" customWidth="1"/>
    <col min="12804" max="12804" width="12" style="22" customWidth="1"/>
    <col min="12805" max="12806" width="9.109375" style="22"/>
    <col min="12807" max="12807" width="12.5546875" style="22" bestFit="1" customWidth="1"/>
    <col min="12808" max="13056" width="9.109375" style="22"/>
    <col min="13057" max="13057" width="4.44140625" style="22" bestFit="1" customWidth="1"/>
    <col min="13058" max="13058" width="33.33203125" style="22" bestFit="1" customWidth="1"/>
    <col min="13059" max="13059" width="6" style="22" bestFit="1" customWidth="1"/>
    <col min="13060" max="13060" width="12" style="22" customWidth="1"/>
    <col min="13061" max="13062" width="9.109375" style="22"/>
    <col min="13063" max="13063" width="12.5546875" style="22" bestFit="1" customWidth="1"/>
    <col min="13064" max="13312" width="9.109375" style="22"/>
    <col min="13313" max="13313" width="4.44140625" style="22" bestFit="1" customWidth="1"/>
    <col min="13314" max="13314" width="33.33203125" style="22" bestFit="1" customWidth="1"/>
    <col min="13315" max="13315" width="6" style="22" bestFit="1" customWidth="1"/>
    <col min="13316" max="13316" width="12" style="22" customWidth="1"/>
    <col min="13317" max="13318" width="9.109375" style="22"/>
    <col min="13319" max="13319" width="12.5546875" style="22" bestFit="1" customWidth="1"/>
    <col min="13320" max="13568" width="9.109375" style="22"/>
    <col min="13569" max="13569" width="4.44140625" style="22" bestFit="1" customWidth="1"/>
    <col min="13570" max="13570" width="33.33203125" style="22" bestFit="1" customWidth="1"/>
    <col min="13571" max="13571" width="6" style="22" bestFit="1" customWidth="1"/>
    <col min="13572" max="13572" width="12" style="22" customWidth="1"/>
    <col min="13573" max="13574" width="9.109375" style="22"/>
    <col min="13575" max="13575" width="12.5546875" style="22" bestFit="1" customWidth="1"/>
    <col min="13576" max="13824" width="9.109375" style="22"/>
    <col min="13825" max="13825" width="4.44140625" style="22" bestFit="1" customWidth="1"/>
    <col min="13826" max="13826" width="33.33203125" style="22" bestFit="1" customWidth="1"/>
    <col min="13827" max="13827" width="6" style="22" bestFit="1" customWidth="1"/>
    <col min="13828" max="13828" width="12" style="22" customWidth="1"/>
    <col min="13829" max="13830" width="9.109375" style="22"/>
    <col min="13831" max="13831" width="12.5546875" style="22" bestFit="1" customWidth="1"/>
    <col min="13832" max="14080" width="9.109375" style="22"/>
    <col min="14081" max="14081" width="4.44140625" style="22" bestFit="1" customWidth="1"/>
    <col min="14082" max="14082" width="33.33203125" style="22" bestFit="1" customWidth="1"/>
    <col min="14083" max="14083" width="6" style="22" bestFit="1" customWidth="1"/>
    <col min="14084" max="14084" width="12" style="22" customWidth="1"/>
    <col min="14085" max="14086" width="9.109375" style="22"/>
    <col min="14087" max="14087" width="12.5546875" style="22" bestFit="1" customWidth="1"/>
    <col min="14088" max="14336" width="9.109375" style="22"/>
    <col min="14337" max="14337" width="4.44140625" style="22" bestFit="1" customWidth="1"/>
    <col min="14338" max="14338" width="33.33203125" style="22" bestFit="1" customWidth="1"/>
    <col min="14339" max="14339" width="6" style="22" bestFit="1" customWidth="1"/>
    <col min="14340" max="14340" width="12" style="22" customWidth="1"/>
    <col min="14341" max="14342" width="9.109375" style="22"/>
    <col min="14343" max="14343" width="12.5546875" style="22" bestFit="1" customWidth="1"/>
    <col min="14344" max="14592" width="9.109375" style="22"/>
    <col min="14593" max="14593" width="4.44140625" style="22" bestFit="1" customWidth="1"/>
    <col min="14594" max="14594" width="33.33203125" style="22" bestFit="1" customWidth="1"/>
    <col min="14595" max="14595" width="6" style="22" bestFit="1" customWidth="1"/>
    <col min="14596" max="14596" width="12" style="22" customWidth="1"/>
    <col min="14597" max="14598" width="9.109375" style="22"/>
    <col min="14599" max="14599" width="12.5546875" style="22" bestFit="1" customWidth="1"/>
    <col min="14600" max="14848" width="9.109375" style="22"/>
    <col min="14849" max="14849" width="4.44140625" style="22" bestFit="1" customWidth="1"/>
    <col min="14850" max="14850" width="33.33203125" style="22" bestFit="1" customWidth="1"/>
    <col min="14851" max="14851" width="6" style="22" bestFit="1" customWidth="1"/>
    <col min="14852" max="14852" width="12" style="22" customWidth="1"/>
    <col min="14853" max="14854" width="9.109375" style="22"/>
    <col min="14855" max="14855" width="12.5546875" style="22" bestFit="1" customWidth="1"/>
    <col min="14856" max="15104" width="9.109375" style="22"/>
    <col min="15105" max="15105" width="4.44140625" style="22" bestFit="1" customWidth="1"/>
    <col min="15106" max="15106" width="33.33203125" style="22" bestFit="1" customWidth="1"/>
    <col min="15107" max="15107" width="6" style="22" bestFit="1" customWidth="1"/>
    <col min="15108" max="15108" width="12" style="22" customWidth="1"/>
    <col min="15109" max="15110" width="9.109375" style="22"/>
    <col min="15111" max="15111" width="12.5546875" style="22" bestFit="1" customWidth="1"/>
    <col min="15112" max="15360" width="9.109375" style="22"/>
    <col min="15361" max="15361" width="4.44140625" style="22" bestFit="1" customWidth="1"/>
    <col min="15362" max="15362" width="33.33203125" style="22" bestFit="1" customWidth="1"/>
    <col min="15363" max="15363" width="6" style="22" bestFit="1" customWidth="1"/>
    <col min="15364" max="15364" width="12" style="22" customWidth="1"/>
    <col min="15365" max="15366" width="9.109375" style="22"/>
    <col min="15367" max="15367" width="12.5546875" style="22" bestFit="1" customWidth="1"/>
    <col min="15368" max="15616" width="9.109375" style="22"/>
    <col min="15617" max="15617" width="4.44140625" style="22" bestFit="1" customWidth="1"/>
    <col min="15618" max="15618" width="33.33203125" style="22" bestFit="1" customWidth="1"/>
    <col min="15619" max="15619" width="6" style="22" bestFit="1" customWidth="1"/>
    <col min="15620" max="15620" width="12" style="22" customWidth="1"/>
    <col min="15621" max="15622" width="9.109375" style="22"/>
    <col min="15623" max="15623" width="12.5546875" style="22" bestFit="1" customWidth="1"/>
    <col min="15624" max="15872" width="9.109375" style="22"/>
    <col min="15873" max="15873" width="4.44140625" style="22" bestFit="1" customWidth="1"/>
    <col min="15874" max="15874" width="33.33203125" style="22" bestFit="1" customWidth="1"/>
    <col min="15875" max="15875" width="6" style="22" bestFit="1" customWidth="1"/>
    <col min="15876" max="15876" width="12" style="22" customWidth="1"/>
    <col min="15877" max="15878" width="9.109375" style="22"/>
    <col min="15879" max="15879" width="12.5546875" style="22" bestFit="1" customWidth="1"/>
    <col min="15880" max="16128" width="9.109375" style="22"/>
    <col min="16129" max="16129" width="4.44140625" style="22" bestFit="1" customWidth="1"/>
    <col min="16130" max="16130" width="33.33203125" style="22" bestFit="1" customWidth="1"/>
    <col min="16131" max="16131" width="6" style="22" bestFit="1" customWidth="1"/>
    <col min="16132" max="16132" width="12" style="22" customWidth="1"/>
    <col min="16133" max="16134" width="9.109375" style="22"/>
    <col min="16135" max="16135" width="12.5546875" style="22" bestFit="1" customWidth="1"/>
    <col min="16136" max="16384" width="9.109375" style="22"/>
  </cols>
  <sheetData>
    <row r="1" spans="1:11" ht="15.6" x14ac:dyDescent="0.3">
      <c r="A1" s="476" t="s">
        <v>149</v>
      </c>
      <c r="B1" s="476"/>
      <c r="C1" s="13"/>
      <c r="D1" s="13"/>
    </row>
    <row r="2" spans="1:11" ht="38.25" customHeight="1" x14ac:dyDescent="0.25">
      <c r="A2" s="478" t="s">
        <v>655</v>
      </c>
      <c r="B2" s="478"/>
      <c r="C2" s="478"/>
      <c r="D2" s="478"/>
      <c r="E2" s="479"/>
      <c r="F2" s="479"/>
      <c r="G2" s="479"/>
    </row>
    <row r="3" spans="1:11" ht="6" customHeight="1" x14ac:dyDescent="0.25">
      <c r="A3" s="480"/>
      <c r="B3" s="481"/>
      <c r="C3" s="481"/>
      <c r="D3" s="481"/>
      <c r="E3" s="482"/>
      <c r="F3" s="482"/>
      <c r="G3" s="482"/>
    </row>
    <row r="4" spans="1:11" ht="24" customHeight="1" x14ac:dyDescent="0.25">
      <c r="A4" s="477" t="s">
        <v>0</v>
      </c>
      <c r="B4" s="477" t="s">
        <v>150</v>
      </c>
      <c r="C4" s="477" t="s">
        <v>2</v>
      </c>
      <c r="D4" s="473" t="s">
        <v>262</v>
      </c>
      <c r="E4" s="473" t="s">
        <v>639</v>
      </c>
      <c r="F4" s="473"/>
      <c r="G4" s="473"/>
      <c r="H4" s="472" t="s">
        <v>266</v>
      </c>
      <c r="I4" s="472"/>
      <c r="J4" s="472"/>
    </row>
    <row r="5" spans="1:11" ht="15.6" x14ac:dyDescent="0.25">
      <c r="A5" s="477"/>
      <c r="B5" s="477"/>
      <c r="C5" s="477"/>
      <c r="D5" s="473"/>
      <c r="E5" s="473" t="s">
        <v>151</v>
      </c>
      <c r="F5" s="474" t="s">
        <v>152</v>
      </c>
      <c r="G5" s="475"/>
      <c r="H5" s="472" t="s">
        <v>267</v>
      </c>
      <c r="I5" s="472" t="s">
        <v>268</v>
      </c>
      <c r="J5" s="472" t="s">
        <v>269</v>
      </c>
    </row>
    <row r="6" spans="1:11" s="23" customFormat="1" ht="60.75" customHeight="1" x14ac:dyDescent="0.25">
      <c r="A6" s="477"/>
      <c r="B6" s="477"/>
      <c r="C6" s="477"/>
      <c r="D6" s="473"/>
      <c r="E6" s="473"/>
      <c r="F6" s="162" t="s">
        <v>153</v>
      </c>
      <c r="G6" s="162" t="s">
        <v>154</v>
      </c>
      <c r="H6" s="472"/>
      <c r="I6" s="472"/>
      <c r="J6" s="472"/>
    </row>
    <row r="7" spans="1:11" s="37" customFormat="1" ht="12.75" customHeight="1" x14ac:dyDescent="0.25">
      <c r="A7" s="35" t="s">
        <v>130</v>
      </c>
      <c r="B7" s="36" t="s">
        <v>131</v>
      </c>
      <c r="C7" s="36" t="s">
        <v>132</v>
      </c>
      <c r="D7" s="35" t="s">
        <v>133</v>
      </c>
      <c r="E7" s="35" t="s">
        <v>134</v>
      </c>
      <c r="F7" s="35" t="s">
        <v>270</v>
      </c>
      <c r="G7" s="35" t="s">
        <v>155</v>
      </c>
      <c r="H7" s="163"/>
      <c r="I7" s="163"/>
      <c r="J7" s="163"/>
    </row>
    <row r="8" spans="1:11" s="15" customFormat="1" ht="19.5" customHeight="1" x14ac:dyDescent="0.25">
      <c r="A8" s="119"/>
      <c r="B8" s="118" t="s">
        <v>253</v>
      </c>
      <c r="C8" s="138"/>
      <c r="D8" s="168">
        <v>6794.02</v>
      </c>
      <c r="E8" s="168">
        <v>6794.0005019999999</v>
      </c>
      <c r="F8" s="194">
        <v>-1.9498000000567117E-2</v>
      </c>
      <c r="G8" s="169">
        <v>99.999713012325543</v>
      </c>
      <c r="H8" s="179">
        <v>0.02</v>
      </c>
      <c r="I8" s="179"/>
      <c r="J8" s="177"/>
    </row>
    <row r="9" spans="1:11" s="15" customFormat="1" ht="19.5" customHeight="1" x14ac:dyDescent="0.25">
      <c r="A9" s="119">
        <v>1</v>
      </c>
      <c r="B9" s="120" t="s">
        <v>54</v>
      </c>
      <c r="C9" s="121" t="s">
        <v>5</v>
      </c>
      <c r="D9" s="170">
        <v>3243.0666799999999</v>
      </c>
      <c r="E9" s="168">
        <v>3573.4340160000002</v>
      </c>
      <c r="F9" s="402">
        <v>330.364936</v>
      </c>
      <c r="G9" s="169">
        <v>110.18688077051813</v>
      </c>
      <c r="H9" s="179">
        <v>341.63</v>
      </c>
      <c r="I9" s="179">
        <v>1.6</v>
      </c>
      <c r="J9" s="177">
        <v>0.47</v>
      </c>
      <c r="K9" s="164">
        <f>H9-I9</f>
        <v>340.03</v>
      </c>
    </row>
    <row r="10" spans="1:11" ht="19.5" customHeight="1" x14ac:dyDescent="0.25">
      <c r="A10" s="117"/>
      <c r="B10" s="122" t="s">
        <v>174</v>
      </c>
      <c r="C10" s="125"/>
      <c r="D10" s="171"/>
      <c r="E10" s="171"/>
      <c r="F10" s="403"/>
      <c r="G10" s="172"/>
      <c r="H10" s="180"/>
      <c r="I10" s="180"/>
      <c r="J10" s="178"/>
      <c r="K10" s="164">
        <f t="shared" ref="K10:K62" si="0">H10-I10</f>
        <v>0</v>
      </c>
    </row>
    <row r="11" spans="1:11" ht="19.5" customHeight="1" x14ac:dyDescent="0.25">
      <c r="A11" s="123" t="s">
        <v>55</v>
      </c>
      <c r="B11" s="124" t="s">
        <v>56</v>
      </c>
      <c r="C11" s="125" t="s">
        <v>6</v>
      </c>
      <c r="D11" s="171">
        <v>997.69367999999997</v>
      </c>
      <c r="E11" s="171">
        <v>1257.1165100000001</v>
      </c>
      <c r="F11" s="403">
        <v>259.42583000000002</v>
      </c>
      <c r="G11" s="172">
        <v>126.00225251502044</v>
      </c>
      <c r="H11" s="180">
        <v>264.08999999999997</v>
      </c>
      <c r="I11" s="180">
        <v>1.05</v>
      </c>
      <c r="J11" s="178">
        <v>0.4</v>
      </c>
      <c r="K11" s="164">
        <f t="shared" si="0"/>
        <v>263.03999999999996</v>
      </c>
    </row>
    <row r="12" spans="1:11" s="166" customFormat="1" ht="19.5" customHeight="1" x14ac:dyDescent="0.3">
      <c r="A12" s="165"/>
      <c r="B12" s="122" t="s">
        <v>163</v>
      </c>
      <c r="C12" s="126" t="s">
        <v>7</v>
      </c>
      <c r="D12" s="173">
        <v>963.05511999999987</v>
      </c>
      <c r="E12" s="173">
        <v>1140.5187700000001</v>
      </c>
      <c r="F12" s="404">
        <v>177.46365000000026</v>
      </c>
      <c r="G12" s="174">
        <v>118.42715399301342</v>
      </c>
      <c r="H12" s="180">
        <v>182.13</v>
      </c>
      <c r="I12" s="180">
        <v>0.97</v>
      </c>
      <c r="J12" s="178">
        <v>0.53</v>
      </c>
      <c r="K12" s="164">
        <f t="shared" si="0"/>
        <v>181.16</v>
      </c>
    </row>
    <row r="13" spans="1:11" ht="19.5" customHeight="1" x14ac:dyDescent="0.25">
      <c r="A13" s="123" t="s">
        <v>58</v>
      </c>
      <c r="B13" s="124" t="s">
        <v>59</v>
      </c>
      <c r="C13" s="125" t="s">
        <v>8</v>
      </c>
      <c r="D13" s="171">
        <v>253.30200000000002</v>
      </c>
      <c r="E13" s="171">
        <v>301.11410000000001</v>
      </c>
      <c r="F13" s="403">
        <v>47.812099999999987</v>
      </c>
      <c r="G13" s="172">
        <v>118.87553197369147</v>
      </c>
      <c r="H13" s="180">
        <v>49.56</v>
      </c>
      <c r="I13" s="180"/>
      <c r="J13" s="178"/>
      <c r="K13" s="164">
        <f t="shared" si="0"/>
        <v>49.56</v>
      </c>
    </row>
    <row r="14" spans="1:11" ht="19.5" customHeight="1" x14ac:dyDescent="0.25">
      <c r="A14" s="123" t="s">
        <v>60</v>
      </c>
      <c r="B14" s="124" t="s">
        <v>254</v>
      </c>
      <c r="C14" s="125" t="s">
        <v>9</v>
      </c>
      <c r="D14" s="171">
        <v>1824.4788999999998</v>
      </c>
      <c r="E14" s="171">
        <v>1882.48911</v>
      </c>
      <c r="F14" s="403">
        <v>58.010210000000143</v>
      </c>
      <c r="G14" s="172">
        <v>103.17954951411059</v>
      </c>
      <c r="H14" s="180">
        <v>62.46</v>
      </c>
      <c r="I14" s="180">
        <v>0.55000000000000004</v>
      </c>
      <c r="J14" s="178">
        <v>0.88</v>
      </c>
      <c r="K14" s="164">
        <f t="shared" si="0"/>
        <v>61.910000000000004</v>
      </c>
    </row>
    <row r="15" spans="1:11" ht="19.5" customHeight="1" x14ac:dyDescent="0.25">
      <c r="A15" s="123" t="s">
        <v>62</v>
      </c>
      <c r="B15" s="124" t="s">
        <v>63</v>
      </c>
      <c r="C15" s="125" t="s">
        <v>10</v>
      </c>
      <c r="D15" s="171">
        <v>57.01</v>
      </c>
      <c r="E15" s="171">
        <v>0</v>
      </c>
      <c r="F15" s="403">
        <v>-57.01</v>
      </c>
      <c r="G15" s="172">
        <v>0</v>
      </c>
      <c r="H15" s="180">
        <v>57.01</v>
      </c>
      <c r="I15" s="180"/>
      <c r="J15" s="178"/>
      <c r="K15" s="164">
        <f t="shared" si="0"/>
        <v>57.01</v>
      </c>
    </row>
    <row r="16" spans="1:11" ht="19.5" customHeight="1" x14ac:dyDescent="0.25">
      <c r="A16" s="123" t="s">
        <v>64</v>
      </c>
      <c r="B16" s="124" t="s">
        <v>65</v>
      </c>
      <c r="C16" s="125" t="s">
        <v>11</v>
      </c>
      <c r="D16" s="171">
        <v>0</v>
      </c>
      <c r="E16" s="171">
        <v>0</v>
      </c>
      <c r="F16" s="403">
        <v>0</v>
      </c>
      <c r="G16" s="172"/>
      <c r="H16" s="180"/>
      <c r="I16" s="180"/>
      <c r="J16" s="178" t="e">
        <v>#DIV/0!</v>
      </c>
      <c r="K16" s="164">
        <f t="shared" si="0"/>
        <v>0</v>
      </c>
    </row>
    <row r="17" spans="1:11" ht="19.5" customHeight="1" x14ac:dyDescent="0.25">
      <c r="A17" s="123" t="s">
        <v>66</v>
      </c>
      <c r="B17" s="124" t="s">
        <v>255</v>
      </c>
      <c r="C17" s="125" t="s">
        <v>12</v>
      </c>
      <c r="D17" s="171">
        <v>0</v>
      </c>
      <c r="E17" s="171">
        <v>0</v>
      </c>
      <c r="F17" s="403">
        <v>0</v>
      </c>
      <c r="G17" s="172"/>
      <c r="H17" s="180"/>
      <c r="I17" s="180"/>
      <c r="J17" s="178" t="e">
        <v>#DIV/0!</v>
      </c>
      <c r="K17" s="164">
        <f t="shared" si="0"/>
        <v>0</v>
      </c>
    </row>
    <row r="18" spans="1:11" ht="19.5" customHeight="1" x14ac:dyDescent="0.25">
      <c r="A18" s="123"/>
      <c r="B18" s="122" t="s">
        <v>256</v>
      </c>
      <c r="C18" s="126" t="s">
        <v>240</v>
      </c>
      <c r="D18" s="171"/>
      <c r="E18" s="171">
        <v>0</v>
      </c>
      <c r="F18" s="403">
        <v>0</v>
      </c>
      <c r="G18" s="172"/>
      <c r="H18" s="180"/>
      <c r="I18" s="180"/>
      <c r="J18" s="178" t="e">
        <v>#DIV/0!</v>
      </c>
      <c r="K18" s="164">
        <f t="shared" si="0"/>
        <v>0</v>
      </c>
    </row>
    <row r="19" spans="1:11" ht="19.5" customHeight="1" x14ac:dyDescent="0.25">
      <c r="A19" s="123" t="s">
        <v>68</v>
      </c>
      <c r="B19" s="124" t="s">
        <v>257</v>
      </c>
      <c r="C19" s="125" t="s">
        <v>13</v>
      </c>
      <c r="D19" s="171">
        <v>109.87210000000002</v>
      </c>
      <c r="E19" s="171">
        <v>132.00181599999999</v>
      </c>
      <c r="F19" s="403">
        <v>22.129715999999974</v>
      </c>
      <c r="G19" s="172">
        <v>120.14134252462634</v>
      </c>
      <c r="H19" s="180">
        <v>22.52</v>
      </c>
      <c r="I19" s="180"/>
      <c r="J19" s="178"/>
      <c r="K19" s="164">
        <f t="shared" si="0"/>
        <v>22.52</v>
      </c>
    </row>
    <row r="20" spans="1:11" s="15" customFormat="1" ht="19.5" customHeight="1" x14ac:dyDescent="0.25">
      <c r="A20" s="123" t="s">
        <v>70</v>
      </c>
      <c r="B20" s="124" t="s">
        <v>71</v>
      </c>
      <c r="C20" s="125" t="s">
        <v>14</v>
      </c>
      <c r="D20" s="171">
        <v>0</v>
      </c>
      <c r="E20" s="171">
        <v>0</v>
      </c>
      <c r="F20" s="403">
        <v>0</v>
      </c>
      <c r="G20" s="172"/>
      <c r="H20" s="180"/>
      <c r="I20" s="180"/>
      <c r="J20" s="178"/>
      <c r="K20" s="164">
        <f t="shared" si="0"/>
        <v>0</v>
      </c>
    </row>
    <row r="21" spans="1:11" ht="19.5" customHeight="1" x14ac:dyDescent="0.25">
      <c r="A21" s="123" t="s">
        <v>72</v>
      </c>
      <c r="B21" s="124" t="s">
        <v>73</v>
      </c>
      <c r="C21" s="125" t="s">
        <v>15</v>
      </c>
      <c r="D21" s="171">
        <v>0.71</v>
      </c>
      <c r="E21" s="171">
        <v>0.71248</v>
      </c>
      <c r="F21" s="403">
        <v>2.4800000000000377E-3</v>
      </c>
      <c r="G21" s="172">
        <v>100.34929577464789</v>
      </c>
      <c r="H21" s="180">
        <v>0</v>
      </c>
      <c r="I21" s="180"/>
      <c r="J21" s="178"/>
      <c r="K21" s="164">
        <f t="shared" si="0"/>
        <v>0</v>
      </c>
    </row>
    <row r="22" spans="1:11" s="167" customFormat="1" ht="19.5" customHeight="1" x14ac:dyDescent="0.3">
      <c r="A22" s="119">
        <v>2</v>
      </c>
      <c r="B22" s="127" t="s">
        <v>258</v>
      </c>
      <c r="C22" s="128" t="s">
        <v>16</v>
      </c>
      <c r="D22" s="170">
        <v>3550.4613200000003</v>
      </c>
      <c r="E22" s="168">
        <v>3178.537746</v>
      </c>
      <c r="F22" s="402">
        <v>-371.92357400000037</v>
      </c>
      <c r="G22" s="169">
        <v>89.524640871175578</v>
      </c>
      <c r="H22" s="179">
        <v>388.44</v>
      </c>
      <c r="I22" s="179">
        <v>1.6</v>
      </c>
      <c r="J22" s="177">
        <v>0.41</v>
      </c>
      <c r="K22" s="164">
        <f t="shared" si="0"/>
        <v>386.84</v>
      </c>
    </row>
    <row r="23" spans="1:11" ht="19.5" customHeight="1" x14ac:dyDescent="0.25">
      <c r="A23" s="117"/>
      <c r="B23" s="129" t="s">
        <v>174</v>
      </c>
      <c r="C23" s="131"/>
      <c r="D23" s="171"/>
      <c r="E23" s="171"/>
      <c r="F23" s="402"/>
      <c r="G23" s="172"/>
      <c r="H23" s="180"/>
      <c r="I23" s="180"/>
      <c r="J23" s="178"/>
      <c r="K23" s="164">
        <f t="shared" si="0"/>
        <v>0</v>
      </c>
    </row>
    <row r="24" spans="1:11" ht="19.5" customHeight="1" x14ac:dyDescent="0.25">
      <c r="A24" s="123" t="s">
        <v>75</v>
      </c>
      <c r="B24" s="130" t="s">
        <v>76</v>
      </c>
      <c r="C24" s="131" t="s">
        <v>17</v>
      </c>
      <c r="D24" s="171">
        <v>21.310000000000002</v>
      </c>
      <c r="E24" s="171">
        <v>18.440709999999999</v>
      </c>
      <c r="F24" s="403">
        <v>-2.869290000000003</v>
      </c>
      <c r="G24" s="172">
        <v>86.535476302205524</v>
      </c>
      <c r="H24" s="180">
        <v>2.87</v>
      </c>
      <c r="I24" s="180"/>
      <c r="J24" s="178"/>
      <c r="K24" s="164">
        <f t="shared" si="0"/>
        <v>2.87</v>
      </c>
    </row>
    <row r="25" spans="1:11" ht="19.5" customHeight="1" x14ac:dyDescent="0.25">
      <c r="A25" s="123" t="s">
        <v>77</v>
      </c>
      <c r="B25" s="130" t="s">
        <v>78</v>
      </c>
      <c r="C25" s="131" t="s">
        <v>18</v>
      </c>
      <c r="D25" s="171">
        <v>15.220000000000002</v>
      </c>
      <c r="E25" s="171">
        <v>15.14874</v>
      </c>
      <c r="F25" s="403">
        <v>-7.1260000000002321E-2</v>
      </c>
      <c r="G25" s="172">
        <v>99.531800262812069</v>
      </c>
      <c r="H25" s="180">
        <v>7.0000000000000007E-2</v>
      </c>
      <c r="I25" s="180"/>
      <c r="J25" s="178"/>
      <c r="K25" s="164">
        <f t="shared" si="0"/>
        <v>7.0000000000000007E-2</v>
      </c>
    </row>
    <row r="26" spans="1:11" ht="19.5" customHeight="1" x14ac:dyDescent="0.25">
      <c r="A26" s="123" t="s">
        <v>79</v>
      </c>
      <c r="B26" s="130" t="s">
        <v>80</v>
      </c>
      <c r="C26" s="125" t="s">
        <v>19</v>
      </c>
      <c r="D26" s="171">
        <v>107.97</v>
      </c>
      <c r="E26" s="171">
        <v>107.97192</v>
      </c>
      <c r="F26" s="403">
        <v>1.9199999999983675E-3</v>
      </c>
      <c r="G26" s="172">
        <v>100.00177827174215</v>
      </c>
      <c r="H26" s="180">
        <v>0</v>
      </c>
      <c r="I26" s="180"/>
      <c r="J26" s="178"/>
      <c r="K26" s="164">
        <f t="shared" si="0"/>
        <v>0</v>
      </c>
    </row>
    <row r="27" spans="1:11" ht="19.5" customHeight="1" x14ac:dyDescent="0.25">
      <c r="A27" s="123" t="s">
        <v>81</v>
      </c>
      <c r="B27" s="132" t="s">
        <v>83</v>
      </c>
      <c r="C27" s="131" t="s">
        <v>20</v>
      </c>
      <c r="D27" s="171">
        <v>32.58</v>
      </c>
      <c r="E27" s="171">
        <v>0</v>
      </c>
      <c r="F27" s="403">
        <v>-32.58</v>
      </c>
      <c r="G27" s="172">
        <v>0</v>
      </c>
      <c r="H27" s="180">
        <v>32.58</v>
      </c>
      <c r="I27" s="180"/>
      <c r="J27" s="178"/>
      <c r="K27" s="164">
        <f t="shared" si="0"/>
        <v>32.58</v>
      </c>
    </row>
    <row r="28" spans="1:11" ht="19.5" customHeight="1" x14ac:dyDescent="0.25">
      <c r="A28" s="133" t="s">
        <v>82</v>
      </c>
      <c r="B28" s="132" t="s">
        <v>85</v>
      </c>
      <c r="C28" s="131" t="s">
        <v>21</v>
      </c>
      <c r="D28" s="171">
        <v>153.47493</v>
      </c>
      <c r="E28" s="171">
        <v>118.44119600000001</v>
      </c>
      <c r="F28" s="403">
        <v>-35.033733999999995</v>
      </c>
      <c r="G28" s="172">
        <v>77.17299235777466</v>
      </c>
      <c r="H28" s="180">
        <v>40.4</v>
      </c>
      <c r="I28" s="180">
        <v>0.12</v>
      </c>
      <c r="J28" s="178">
        <v>0.3</v>
      </c>
      <c r="K28" s="164">
        <f t="shared" si="0"/>
        <v>40.28</v>
      </c>
    </row>
    <row r="29" spans="1:11" ht="19.5" customHeight="1" x14ac:dyDescent="0.25">
      <c r="A29" s="133" t="s">
        <v>84</v>
      </c>
      <c r="B29" s="132" t="s">
        <v>87</v>
      </c>
      <c r="C29" s="131" t="s">
        <v>22</v>
      </c>
      <c r="D29" s="171">
        <v>41.638260000000002</v>
      </c>
      <c r="E29" s="171">
        <v>38.25376</v>
      </c>
      <c r="F29" s="403">
        <v>-3.3845000000000027</v>
      </c>
      <c r="G29" s="172">
        <v>91.871658421845666</v>
      </c>
      <c r="H29" s="180">
        <v>17.5</v>
      </c>
      <c r="I29" s="180">
        <v>0.54</v>
      </c>
      <c r="J29" s="178">
        <v>3.11</v>
      </c>
      <c r="K29" s="164">
        <f t="shared" si="0"/>
        <v>16.96</v>
      </c>
    </row>
    <row r="30" spans="1:11" s="14" customFormat="1" ht="19.5" customHeight="1" x14ac:dyDescent="0.25">
      <c r="A30" s="133" t="s">
        <v>86</v>
      </c>
      <c r="B30" s="132" t="s">
        <v>89</v>
      </c>
      <c r="C30" s="131" t="s">
        <v>23</v>
      </c>
      <c r="D30" s="173">
        <v>0</v>
      </c>
      <c r="E30" s="171">
        <v>0</v>
      </c>
      <c r="F30" s="403">
        <v>0</v>
      </c>
      <c r="G30" s="172"/>
      <c r="H30" s="180"/>
      <c r="I30" s="180"/>
      <c r="J30" s="178" t="e">
        <v>#DIV/0!</v>
      </c>
      <c r="K30" s="164">
        <f t="shared" si="0"/>
        <v>0</v>
      </c>
    </row>
    <row r="31" spans="1:11" s="14" customFormat="1" ht="19.5" customHeight="1" x14ac:dyDescent="0.25">
      <c r="A31" s="133" t="s">
        <v>88</v>
      </c>
      <c r="B31" s="132" t="s">
        <v>114</v>
      </c>
      <c r="C31" s="131" t="s">
        <v>46</v>
      </c>
      <c r="D31" s="173">
        <v>0</v>
      </c>
      <c r="E31" s="171">
        <v>0</v>
      </c>
      <c r="F31" s="403">
        <v>0</v>
      </c>
      <c r="G31" s="172"/>
      <c r="H31" s="180"/>
      <c r="I31" s="180"/>
      <c r="J31" s="178" t="e">
        <v>#DIV/0!</v>
      </c>
      <c r="K31" s="164">
        <f t="shared" si="0"/>
        <v>0</v>
      </c>
    </row>
    <row r="32" spans="1:11" s="147" customFormat="1" ht="29.25" customHeight="1" x14ac:dyDescent="0.25">
      <c r="A32" s="133" t="s">
        <v>90</v>
      </c>
      <c r="B32" s="132" t="s">
        <v>144</v>
      </c>
      <c r="C32" s="134" t="s">
        <v>24</v>
      </c>
      <c r="D32" s="175">
        <v>851.8666800000002</v>
      </c>
      <c r="E32" s="171">
        <v>626.7124389999999</v>
      </c>
      <c r="F32" s="403">
        <v>-225.1542410000003</v>
      </c>
      <c r="G32" s="172">
        <v>73.569310047436034</v>
      </c>
      <c r="H32" s="180">
        <v>214.06</v>
      </c>
      <c r="I32" s="180">
        <v>0.87</v>
      </c>
      <c r="J32" s="178">
        <v>0.41</v>
      </c>
      <c r="K32" s="164">
        <f t="shared" si="0"/>
        <v>213.19</v>
      </c>
    </row>
    <row r="33" spans="1:11" s="14" customFormat="1" ht="23.25" customHeight="1" x14ac:dyDescent="0.25">
      <c r="A33" s="133"/>
      <c r="B33" s="143" t="s">
        <v>174</v>
      </c>
      <c r="C33" s="134"/>
      <c r="D33" s="173"/>
      <c r="E33" s="171"/>
      <c r="F33" s="403"/>
      <c r="G33" s="172"/>
      <c r="H33" s="180"/>
      <c r="I33" s="180"/>
      <c r="J33" s="178"/>
      <c r="K33" s="164">
        <f t="shared" si="0"/>
        <v>0</v>
      </c>
    </row>
    <row r="34" spans="1:11" s="14" customFormat="1" ht="23.25" customHeight="1" x14ac:dyDescent="0.25">
      <c r="A34" s="131" t="s">
        <v>200</v>
      </c>
      <c r="B34" s="135" t="s">
        <v>91</v>
      </c>
      <c r="C34" s="134" t="s">
        <v>31</v>
      </c>
      <c r="D34" s="173">
        <v>477.50049999999999</v>
      </c>
      <c r="E34" s="171">
        <v>348.44547999999998</v>
      </c>
      <c r="F34" s="403">
        <v>-129.05502000000001</v>
      </c>
      <c r="G34" s="172">
        <v>72.972798981362317</v>
      </c>
      <c r="H34" s="180">
        <v>129.56</v>
      </c>
      <c r="I34" s="180">
        <v>0.2</v>
      </c>
      <c r="J34" s="178">
        <v>0.15</v>
      </c>
      <c r="K34" s="164">
        <f t="shared" si="0"/>
        <v>129.36000000000001</v>
      </c>
    </row>
    <row r="35" spans="1:11" s="14" customFormat="1" ht="23.25" customHeight="1" x14ac:dyDescent="0.25">
      <c r="A35" s="131" t="s">
        <v>200</v>
      </c>
      <c r="B35" s="135" t="s">
        <v>92</v>
      </c>
      <c r="C35" s="134" t="s">
        <v>32</v>
      </c>
      <c r="D35" s="173">
        <v>88.902900000000002</v>
      </c>
      <c r="E35" s="171">
        <v>51.248221999999998</v>
      </c>
      <c r="F35" s="403">
        <v>-37.654678000000004</v>
      </c>
      <c r="G35" s="172">
        <v>57.645163431114163</v>
      </c>
      <c r="H35" s="180">
        <v>24.42</v>
      </c>
      <c r="I35" s="180"/>
      <c r="J35" s="178"/>
      <c r="K35" s="164">
        <f t="shared" si="0"/>
        <v>24.42</v>
      </c>
    </row>
    <row r="36" spans="1:11" s="14" customFormat="1" ht="23.25" customHeight="1" x14ac:dyDescent="0.25">
      <c r="A36" s="131" t="s">
        <v>200</v>
      </c>
      <c r="B36" s="135" t="s">
        <v>211</v>
      </c>
      <c r="C36" s="134" t="s">
        <v>25</v>
      </c>
      <c r="D36" s="173">
        <v>17.099999999999998</v>
      </c>
      <c r="E36" s="171">
        <v>10.065569999999999</v>
      </c>
      <c r="F36" s="403">
        <v>-7.0344299999999986</v>
      </c>
      <c r="G36" s="172">
        <v>58.862982456140358</v>
      </c>
      <c r="H36" s="180">
        <v>7.03</v>
      </c>
      <c r="I36" s="180"/>
      <c r="J36" s="178"/>
      <c r="K36" s="164">
        <f t="shared" si="0"/>
        <v>7.03</v>
      </c>
    </row>
    <row r="37" spans="1:11" s="14" customFormat="1" ht="23.25" customHeight="1" x14ac:dyDescent="0.25">
      <c r="A37" s="131" t="s">
        <v>200</v>
      </c>
      <c r="B37" s="135" t="s">
        <v>212</v>
      </c>
      <c r="C37" s="134" t="s">
        <v>26</v>
      </c>
      <c r="D37" s="173">
        <v>23.12</v>
      </c>
      <c r="E37" s="171">
        <v>23.170800000000003</v>
      </c>
      <c r="F37" s="403">
        <v>5.0800000000002399E-2</v>
      </c>
      <c r="G37" s="172">
        <v>100.21972318339101</v>
      </c>
      <c r="H37" s="180">
        <v>0.09</v>
      </c>
      <c r="I37" s="180"/>
      <c r="J37" s="178"/>
      <c r="K37" s="164">
        <f t="shared" si="0"/>
        <v>0.09</v>
      </c>
    </row>
    <row r="38" spans="1:11" s="14" customFormat="1" ht="23.25" customHeight="1" x14ac:dyDescent="0.25">
      <c r="A38" s="131" t="s">
        <v>200</v>
      </c>
      <c r="B38" s="135" t="s">
        <v>213</v>
      </c>
      <c r="C38" s="134" t="s">
        <v>27</v>
      </c>
      <c r="D38" s="173">
        <v>83.647080000000017</v>
      </c>
      <c r="E38" s="171">
        <v>80.21976699999999</v>
      </c>
      <c r="F38" s="403">
        <v>-3.4273130000000265</v>
      </c>
      <c r="G38" s="172">
        <v>95.902650756009621</v>
      </c>
      <c r="H38" s="180">
        <v>4.26</v>
      </c>
      <c r="I38" s="180"/>
      <c r="J38" s="178"/>
      <c r="K38" s="164">
        <f t="shared" si="0"/>
        <v>4.26</v>
      </c>
    </row>
    <row r="39" spans="1:11" s="14" customFormat="1" ht="23.25" customHeight="1" x14ac:dyDescent="0.25">
      <c r="A39" s="131" t="s">
        <v>200</v>
      </c>
      <c r="B39" s="135" t="s">
        <v>214</v>
      </c>
      <c r="C39" s="134" t="s">
        <v>28</v>
      </c>
      <c r="D39" s="173">
        <v>14.027000000000001</v>
      </c>
      <c r="E39" s="171">
        <v>9.2312200000000004</v>
      </c>
      <c r="F39" s="403">
        <v>-4.7957800000000006</v>
      </c>
      <c r="G39" s="172">
        <v>65.810365723248026</v>
      </c>
      <c r="H39" s="180">
        <v>4.8</v>
      </c>
      <c r="I39" s="180"/>
      <c r="J39" s="178"/>
      <c r="K39" s="164">
        <f t="shared" si="0"/>
        <v>4.8</v>
      </c>
    </row>
    <row r="40" spans="1:11" s="14" customFormat="1" ht="23.25" customHeight="1" x14ac:dyDescent="0.25">
      <c r="A40" s="131" t="s">
        <v>200</v>
      </c>
      <c r="B40" s="135" t="s">
        <v>93</v>
      </c>
      <c r="C40" s="134" t="s">
        <v>33</v>
      </c>
      <c r="D40" s="173">
        <v>0.52</v>
      </c>
      <c r="E40" s="171">
        <v>0.39663999999999999</v>
      </c>
      <c r="F40" s="403">
        <v>-0.12336000000000003</v>
      </c>
      <c r="G40" s="172">
        <v>76.276923076923069</v>
      </c>
      <c r="H40" s="180">
        <v>0.12</v>
      </c>
      <c r="I40" s="180"/>
      <c r="J40" s="178"/>
      <c r="K40" s="164">
        <f t="shared" si="0"/>
        <v>0.12</v>
      </c>
    </row>
    <row r="41" spans="1:11" ht="23.25" customHeight="1" x14ac:dyDescent="0.25">
      <c r="A41" s="131" t="s">
        <v>200</v>
      </c>
      <c r="B41" s="135" t="s">
        <v>215</v>
      </c>
      <c r="C41" s="134" t="s">
        <v>34</v>
      </c>
      <c r="D41" s="171">
        <v>1.1300000000000001</v>
      </c>
      <c r="E41" s="171">
        <v>1.1341899999999998</v>
      </c>
      <c r="F41" s="403">
        <v>4.189999999999694E-3</v>
      </c>
      <c r="G41" s="172">
        <v>100.37079646017698</v>
      </c>
      <c r="H41" s="180">
        <v>0</v>
      </c>
      <c r="I41" s="180"/>
      <c r="J41" s="178"/>
      <c r="K41" s="164">
        <f t="shared" si="0"/>
        <v>0</v>
      </c>
    </row>
    <row r="42" spans="1:11" ht="23.25" customHeight="1" x14ac:dyDescent="0.25">
      <c r="A42" s="131" t="s">
        <v>200</v>
      </c>
      <c r="B42" s="135" t="s">
        <v>259</v>
      </c>
      <c r="C42" s="134" t="s">
        <v>241</v>
      </c>
      <c r="D42" s="171"/>
      <c r="E42" s="171">
        <v>0</v>
      </c>
      <c r="F42" s="403">
        <v>0</v>
      </c>
      <c r="G42" s="172"/>
      <c r="H42" s="180"/>
      <c r="I42" s="180"/>
      <c r="J42" s="178" t="e">
        <v>#DIV/0!</v>
      </c>
      <c r="K42" s="164">
        <f t="shared" si="0"/>
        <v>0</v>
      </c>
    </row>
    <row r="43" spans="1:11" ht="23.25" customHeight="1" x14ac:dyDescent="0.25">
      <c r="A43" s="131" t="s">
        <v>200</v>
      </c>
      <c r="B43" s="135" t="s">
        <v>95</v>
      </c>
      <c r="C43" s="134" t="s">
        <v>36</v>
      </c>
      <c r="D43" s="171">
        <v>21.740000000000002</v>
      </c>
      <c r="E43" s="171">
        <v>23.2133</v>
      </c>
      <c r="F43" s="403">
        <v>1.4732999999999983</v>
      </c>
      <c r="G43" s="172">
        <v>106.77690892364305</v>
      </c>
      <c r="H43" s="180">
        <v>1.47</v>
      </c>
      <c r="I43" s="180"/>
      <c r="J43" s="178"/>
      <c r="K43" s="164">
        <f t="shared" si="0"/>
        <v>1.47</v>
      </c>
    </row>
    <row r="44" spans="1:11" ht="23.25" customHeight="1" x14ac:dyDescent="0.25">
      <c r="A44" s="131" t="s">
        <v>200</v>
      </c>
      <c r="B44" s="135" t="s">
        <v>99</v>
      </c>
      <c r="C44" s="134" t="s">
        <v>38</v>
      </c>
      <c r="D44" s="171">
        <v>0</v>
      </c>
      <c r="E44" s="171">
        <v>0</v>
      </c>
      <c r="F44" s="403">
        <v>0</v>
      </c>
      <c r="G44" s="172"/>
      <c r="H44" s="180"/>
      <c r="I44" s="180"/>
      <c r="J44" s="178" t="e">
        <v>#DIV/0!</v>
      </c>
      <c r="K44" s="164">
        <f t="shared" si="0"/>
        <v>0</v>
      </c>
    </row>
    <row r="45" spans="1:11" ht="23.25" customHeight="1" x14ac:dyDescent="0.25">
      <c r="A45" s="131" t="s">
        <v>200</v>
      </c>
      <c r="B45" s="132" t="s">
        <v>111</v>
      </c>
      <c r="C45" s="131" t="s">
        <v>44</v>
      </c>
      <c r="D45" s="171">
        <v>42.466000000000008</v>
      </c>
      <c r="E45" s="171">
        <v>42.467429999999993</v>
      </c>
      <c r="F45" s="403">
        <v>1.4299999999849433E-3</v>
      </c>
      <c r="G45" s="172">
        <v>100.00336739980216</v>
      </c>
      <c r="H45" s="180">
        <v>0.67</v>
      </c>
      <c r="I45" s="180">
        <v>0.67</v>
      </c>
      <c r="J45" s="178">
        <v>100.21</v>
      </c>
      <c r="K45" s="164">
        <f t="shared" si="0"/>
        <v>0</v>
      </c>
    </row>
    <row r="46" spans="1:11" ht="23.25" customHeight="1" x14ac:dyDescent="0.25">
      <c r="A46" s="131" t="s">
        <v>200</v>
      </c>
      <c r="B46" s="135" t="s">
        <v>217</v>
      </c>
      <c r="C46" s="134" t="s">
        <v>45</v>
      </c>
      <c r="D46" s="171">
        <v>79.263199999999998</v>
      </c>
      <c r="E46" s="171">
        <v>34.674759999999999</v>
      </c>
      <c r="F46" s="403">
        <v>-44.588439999999999</v>
      </c>
      <c r="G46" s="172">
        <v>43.746353919599514</v>
      </c>
      <c r="H46" s="180">
        <v>44.59</v>
      </c>
      <c r="I46" s="180"/>
      <c r="J46" s="178"/>
      <c r="K46" s="164">
        <f t="shared" si="0"/>
        <v>44.59</v>
      </c>
    </row>
    <row r="47" spans="1:11" ht="23.25" customHeight="1" x14ac:dyDescent="0.25">
      <c r="A47" s="131" t="s">
        <v>200</v>
      </c>
      <c r="B47" s="135" t="s">
        <v>260</v>
      </c>
      <c r="C47" s="134" t="s">
        <v>29</v>
      </c>
      <c r="D47" s="171"/>
      <c r="E47" s="171">
        <v>0</v>
      </c>
      <c r="F47" s="403">
        <v>0</v>
      </c>
      <c r="G47" s="172"/>
      <c r="H47" s="180"/>
      <c r="I47" s="180"/>
      <c r="J47" s="178" t="e">
        <v>#DIV/0!</v>
      </c>
      <c r="K47" s="164">
        <f t="shared" si="0"/>
        <v>0</v>
      </c>
    </row>
    <row r="48" spans="1:11" ht="23.25" customHeight="1" x14ac:dyDescent="0.25">
      <c r="A48" s="131" t="s">
        <v>200</v>
      </c>
      <c r="B48" s="135" t="s">
        <v>219</v>
      </c>
      <c r="C48" s="134" t="s">
        <v>30</v>
      </c>
      <c r="D48" s="171"/>
      <c r="E48" s="171">
        <v>0</v>
      </c>
      <c r="F48" s="403">
        <v>0</v>
      </c>
      <c r="G48" s="172"/>
      <c r="H48" s="180"/>
      <c r="I48" s="180"/>
      <c r="J48" s="178" t="e">
        <v>#DIV/0!</v>
      </c>
      <c r="K48" s="164">
        <f t="shared" si="0"/>
        <v>0</v>
      </c>
    </row>
    <row r="49" spans="1:20" ht="23.25" customHeight="1" x14ac:dyDescent="0.25">
      <c r="A49" s="131" t="s">
        <v>200</v>
      </c>
      <c r="B49" s="135" t="s">
        <v>201</v>
      </c>
      <c r="C49" s="134" t="s">
        <v>35</v>
      </c>
      <c r="D49" s="171">
        <v>2.4500000000000002</v>
      </c>
      <c r="E49" s="171">
        <v>2.4450599999999998</v>
      </c>
      <c r="F49" s="403">
        <v>-4.9400000000003885E-3</v>
      </c>
      <c r="G49" s="172">
        <v>99.798367346938761</v>
      </c>
      <c r="H49" s="180">
        <v>0</v>
      </c>
      <c r="I49" s="180"/>
      <c r="J49" s="178"/>
      <c r="K49" s="164">
        <f t="shared" si="0"/>
        <v>0</v>
      </c>
    </row>
    <row r="50" spans="1:20" ht="23.25" customHeight="1" x14ac:dyDescent="0.25">
      <c r="A50" s="133" t="s">
        <v>94</v>
      </c>
      <c r="B50" s="132" t="s">
        <v>97</v>
      </c>
      <c r="C50" s="131" t="s">
        <v>37</v>
      </c>
      <c r="D50" s="171"/>
      <c r="E50" s="171">
        <v>0</v>
      </c>
      <c r="F50" s="195">
        <v>0</v>
      </c>
      <c r="G50" s="172"/>
      <c r="H50" s="180"/>
      <c r="I50" s="180"/>
      <c r="J50" s="178" t="e">
        <v>#DIV/0!</v>
      </c>
      <c r="K50" s="164">
        <f t="shared" si="0"/>
        <v>0</v>
      </c>
    </row>
    <row r="51" spans="1:20" ht="23.25" customHeight="1" x14ac:dyDescent="0.25">
      <c r="A51" s="133" t="s">
        <v>96</v>
      </c>
      <c r="B51" s="132" t="s">
        <v>116</v>
      </c>
      <c r="C51" s="131" t="s">
        <v>47</v>
      </c>
      <c r="D51" s="171">
        <v>1.3315000000000001</v>
      </c>
      <c r="E51" s="171">
        <v>1.209352</v>
      </c>
      <c r="F51" s="195">
        <v>-0.12214800000000015</v>
      </c>
      <c r="G51" s="172">
        <v>90.826286143447234</v>
      </c>
      <c r="H51" s="180">
        <v>0.12</v>
      </c>
      <c r="I51" s="180"/>
      <c r="J51" s="178"/>
      <c r="K51" s="164">
        <f t="shared" si="0"/>
        <v>0.12</v>
      </c>
    </row>
    <row r="52" spans="1:20" ht="23.25" customHeight="1" x14ac:dyDescent="0.25">
      <c r="A52" s="133" t="s">
        <v>98</v>
      </c>
      <c r="B52" s="132" t="s">
        <v>117</v>
      </c>
      <c r="C52" s="131" t="s">
        <v>48</v>
      </c>
      <c r="D52" s="171">
        <v>19.412700000000001</v>
      </c>
      <c r="E52" s="171">
        <v>6.4286500000000002</v>
      </c>
      <c r="F52" s="195">
        <v>-12.98405</v>
      </c>
      <c r="G52" s="172">
        <v>33.115692304522298</v>
      </c>
      <c r="H52" s="180">
        <v>12.98</v>
      </c>
      <c r="I52" s="180"/>
      <c r="J52" s="178"/>
      <c r="K52" s="164">
        <f t="shared" si="0"/>
        <v>12.98</v>
      </c>
    </row>
    <row r="53" spans="1:20" ht="23.25" customHeight="1" x14ac:dyDescent="0.25">
      <c r="A53" s="133" t="s">
        <v>100</v>
      </c>
      <c r="B53" s="132" t="s">
        <v>101</v>
      </c>
      <c r="C53" s="131" t="s">
        <v>39</v>
      </c>
      <c r="D53" s="171">
        <v>167.42358000000002</v>
      </c>
      <c r="E53" s="171">
        <v>143.96183499999998</v>
      </c>
      <c r="F53" s="195">
        <v>-23.461745000000036</v>
      </c>
      <c r="G53" s="172">
        <v>85.986594600354366</v>
      </c>
      <c r="H53" s="180">
        <v>25.64</v>
      </c>
      <c r="I53" s="180">
        <v>0.03</v>
      </c>
      <c r="J53" s="178">
        <v>-0.13</v>
      </c>
      <c r="K53" s="164">
        <f t="shared" si="0"/>
        <v>25.61</v>
      </c>
    </row>
    <row r="54" spans="1:20" ht="23.25" customHeight="1" x14ac:dyDescent="0.25">
      <c r="A54" s="133" t="s">
        <v>102</v>
      </c>
      <c r="B54" s="132" t="s">
        <v>103</v>
      </c>
      <c r="C54" s="131" t="s">
        <v>40</v>
      </c>
      <c r="D54" s="171">
        <v>583.12807999999995</v>
      </c>
      <c r="E54" s="171">
        <v>487.91347000000002</v>
      </c>
      <c r="F54" s="195">
        <v>-95.214609999999936</v>
      </c>
      <c r="G54" s="172">
        <v>83.671750123917903</v>
      </c>
      <c r="H54" s="180">
        <v>101.5</v>
      </c>
      <c r="I54" s="180">
        <v>0.1</v>
      </c>
      <c r="J54" s="178">
        <v>0.1</v>
      </c>
      <c r="K54" s="164">
        <f t="shared" si="0"/>
        <v>101.4</v>
      </c>
    </row>
    <row r="55" spans="1:20" ht="23.25" customHeight="1" x14ac:dyDescent="0.25">
      <c r="A55" s="133" t="s">
        <v>104</v>
      </c>
      <c r="B55" s="132" t="s">
        <v>105</v>
      </c>
      <c r="C55" s="131" t="s">
        <v>41</v>
      </c>
      <c r="D55" s="171">
        <v>35.807400000000001</v>
      </c>
      <c r="E55" s="171">
        <v>35.491170000000004</v>
      </c>
      <c r="F55" s="195">
        <v>-0.31622999999999735</v>
      </c>
      <c r="G55" s="172">
        <v>99.116858526449846</v>
      </c>
      <c r="H55" s="180">
        <v>0.16</v>
      </c>
      <c r="I55" s="180">
        <v>0.06</v>
      </c>
      <c r="J55" s="178">
        <v>38.03</v>
      </c>
      <c r="K55" s="164">
        <f t="shared" si="0"/>
        <v>0.1</v>
      </c>
    </row>
    <row r="56" spans="1:20" ht="23.25" customHeight="1" x14ac:dyDescent="0.25">
      <c r="A56" s="133" t="s">
        <v>106</v>
      </c>
      <c r="B56" s="135" t="s">
        <v>107</v>
      </c>
      <c r="C56" s="134" t="s">
        <v>42</v>
      </c>
      <c r="D56" s="171">
        <v>2.1619999999999999</v>
      </c>
      <c r="E56" s="171">
        <v>2.1690800000000001</v>
      </c>
      <c r="F56" s="195">
        <v>7.0800000000001972E-3</v>
      </c>
      <c r="G56" s="172">
        <v>100.32747456059205</v>
      </c>
      <c r="H56" s="180">
        <v>0.21</v>
      </c>
      <c r="I56" s="180">
        <v>0.06</v>
      </c>
      <c r="J56" s="178">
        <v>29</v>
      </c>
      <c r="K56" s="164">
        <f t="shared" si="0"/>
        <v>0.15</v>
      </c>
    </row>
    <row r="57" spans="1:20" ht="23.25" customHeight="1" x14ac:dyDescent="0.25">
      <c r="A57" s="133" t="s">
        <v>108</v>
      </c>
      <c r="B57" s="135" t="s">
        <v>109</v>
      </c>
      <c r="C57" s="134" t="s">
        <v>43</v>
      </c>
      <c r="D57" s="171"/>
      <c r="E57" s="171">
        <v>0</v>
      </c>
      <c r="F57" s="195">
        <v>0</v>
      </c>
      <c r="G57" s="172"/>
      <c r="H57" s="180"/>
      <c r="I57" s="180"/>
      <c r="J57" s="178" t="e">
        <v>#DIV/0!</v>
      </c>
      <c r="K57" s="164">
        <f t="shared" si="0"/>
        <v>0</v>
      </c>
      <c r="R57" s="72"/>
      <c r="T57" s="72"/>
    </row>
    <row r="58" spans="1:20" s="15" customFormat="1" ht="23.25" customHeight="1" x14ac:dyDescent="0.25">
      <c r="A58" s="133" t="s">
        <v>110</v>
      </c>
      <c r="B58" s="135" t="s">
        <v>220</v>
      </c>
      <c r="C58" s="134" t="s">
        <v>49</v>
      </c>
      <c r="D58" s="171">
        <v>1.149</v>
      </c>
      <c r="E58" s="171">
        <v>1.1509199999999997</v>
      </c>
      <c r="F58" s="195">
        <v>1.9199999999996997E-3</v>
      </c>
      <c r="G58" s="172">
        <v>100.16710182767621</v>
      </c>
      <c r="H58" s="180">
        <v>0</v>
      </c>
      <c r="I58" s="180"/>
      <c r="J58" s="178"/>
      <c r="K58" s="164">
        <f t="shared" si="0"/>
        <v>0</v>
      </c>
      <c r="T58" s="72"/>
    </row>
    <row r="59" spans="1:20" ht="23.25" customHeight="1" x14ac:dyDescent="0.25">
      <c r="A59" s="133" t="s">
        <v>112</v>
      </c>
      <c r="B59" s="132" t="s">
        <v>118</v>
      </c>
      <c r="C59" s="131" t="s">
        <v>50</v>
      </c>
      <c r="D59" s="171">
        <v>1512.3670000000002</v>
      </c>
      <c r="E59" s="171">
        <v>1571.3213840000001</v>
      </c>
      <c r="F59" s="195">
        <v>58.954383999999891</v>
      </c>
      <c r="G59" s="172">
        <v>103.89815329215726</v>
      </c>
      <c r="H59" s="180">
        <v>58.95</v>
      </c>
      <c r="I59" s="180"/>
      <c r="J59" s="178"/>
      <c r="K59" s="164">
        <f t="shared" si="0"/>
        <v>58.95</v>
      </c>
      <c r="T59" s="72"/>
    </row>
    <row r="60" spans="1:20" ht="23.25" customHeight="1" x14ac:dyDescent="0.25">
      <c r="A60" s="133" t="s">
        <v>113</v>
      </c>
      <c r="B60" s="132" t="s">
        <v>119</v>
      </c>
      <c r="C60" s="131" t="s">
        <v>51</v>
      </c>
      <c r="D60" s="176"/>
      <c r="E60" s="171">
        <v>0</v>
      </c>
      <c r="F60" s="195">
        <v>0</v>
      </c>
      <c r="G60" s="172"/>
      <c r="H60" s="180"/>
      <c r="I60" s="180"/>
      <c r="J60" s="178" t="e">
        <v>#DIV/0!</v>
      </c>
      <c r="K60" s="164">
        <f t="shared" si="0"/>
        <v>0</v>
      </c>
      <c r="T60" s="72"/>
    </row>
    <row r="61" spans="1:20" ht="23.25" customHeight="1" x14ac:dyDescent="0.25">
      <c r="A61" s="133" t="s">
        <v>115</v>
      </c>
      <c r="B61" s="132" t="s">
        <v>120</v>
      </c>
      <c r="C61" s="131" t="s">
        <v>52</v>
      </c>
      <c r="D61" s="171">
        <v>3.62019</v>
      </c>
      <c r="E61" s="171">
        <v>3.9231199999999999</v>
      </c>
      <c r="F61" s="195">
        <v>0.30292999999999992</v>
      </c>
      <c r="G61" s="172">
        <v>108.36779285065148</v>
      </c>
      <c r="H61" s="180">
        <v>0.38</v>
      </c>
      <c r="I61" s="180"/>
      <c r="J61" s="178"/>
      <c r="K61" s="164">
        <f t="shared" si="0"/>
        <v>0.38</v>
      </c>
    </row>
    <row r="62" spans="1:20" s="167" customFormat="1" ht="23.25" customHeight="1" x14ac:dyDescent="0.3">
      <c r="A62" s="119">
        <v>3</v>
      </c>
      <c r="B62" s="136" t="s">
        <v>121</v>
      </c>
      <c r="C62" s="121" t="s">
        <v>53</v>
      </c>
      <c r="D62" s="168">
        <v>0.49199999999999999</v>
      </c>
      <c r="E62" s="168">
        <v>42.028739999999999</v>
      </c>
      <c r="F62" s="194">
        <v>41.536740000000002</v>
      </c>
      <c r="G62" s="169">
        <v>8542.4268292682918</v>
      </c>
      <c r="H62" s="179">
        <v>46.79</v>
      </c>
      <c r="I62" s="179"/>
      <c r="J62" s="177"/>
      <c r="K62" s="164">
        <f t="shared" si="0"/>
        <v>46.79</v>
      </c>
    </row>
    <row r="68" spans="4:6" x14ac:dyDescent="0.25">
      <c r="D68" s="72"/>
      <c r="F68" s="72"/>
    </row>
  </sheetData>
  <protectedRanges>
    <protectedRange password="EF04" sqref="D9 D32 D22 A8:C62" name="Range1_1_1"/>
  </protectedRanges>
  <mergeCells count="14">
    <mergeCell ref="A1:B1"/>
    <mergeCell ref="A4:A6"/>
    <mergeCell ref="B4:B6"/>
    <mergeCell ref="C4:C6"/>
    <mergeCell ref="A2:G2"/>
    <mergeCell ref="A3:G3"/>
    <mergeCell ref="D4:D6"/>
    <mergeCell ref="E4:G4"/>
    <mergeCell ref="H4:J4"/>
    <mergeCell ref="E5:E6"/>
    <mergeCell ref="F5:G5"/>
    <mergeCell ref="H5:H6"/>
    <mergeCell ref="I5:I6"/>
    <mergeCell ref="J5:J6"/>
  </mergeCells>
  <printOptions horizontalCentered="1"/>
  <pageMargins left="1.0236220472440944" right="0.39370078740157483" top="0.9055118110236221" bottom="0.43307086614173229" header="0.31496062992125984" footer="0.31496062992125984"/>
  <pageSetup paperSize="9" scale="86" orientation="portrait" r:id="rId1"/>
  <headerFooter>
    <oddHeader>&amp;C&amp;P/&amp;N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6"/>
  <sheetViews>
    <sheetView showZero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G15" sqref="G15"/>
    </sheetView>
  </sheetViews>
  <sheetFormatPr defaultRowHeight="13.2" x14ac:dyDescent="0.25"/>
  <cols>
    <col min="1" max="1" width="4.44140625" style="22" bestFit="1" customWidth="1"/>
    <col min="2" max="2" width="34.6640625" style="22" customWidth="1"/>
    <col min="3" max="3" width="6" style="22" bestFit="1" customWidth="1"/>
    <col min="4" max="4" width="11.88671875" style="22" customWidth="1"/>
    <col min="5" max="5" width="7.33203125" style="22" hidden="1" customWidth="1"/>
    <col min="6" max="6" width="9" style="22" customWidth="1"/>
    <col min="7" max="7" width="10.44140625" style="22" customWidth="1"/>
    <col min="8" max="8" width="9.109375" style="22" customWidth="1"/>
    <col min="9" max="9" width="9.33203125" style="26" customWidth="1"/>
    <col min="10" max="10" width="9.6640625" style="22" customWidth="1"/>
    <col min="11" max="11" width="9.88671875" style="22" customWidth="1"/>
    <col min="12" max="12" width="10" style="22" customWidth="1"/>
    <col min="13" max="13" width="10.44140625" style="22" customWidth="1"/>
    <col min="14" max="14" width="9.6640625" style="22" customWidth="1"/>
    <col min="15" max="15" width="13" style="22" customWidth="1"/>
    <col min="16" max="244" width="9.109375" style="22"/>
    <col min="245" max="245" width="4.44140625" style="22" bestFit="1" customWidth="1"/>
    <col min="246" max="246" width="33.33203125" style="22" bestFit="1" customWidth="1"/>
    <col min="247" max="247" width="6" style="22" bestFit="1" customWidth="1"/>
    <col min="248" max="248" width="11.109375" style="22" customWidth="1"/>
    <col min="249" max="249" width="9.33203125" style="22" customWidth="1"/>
    <col min="250" max="250" width="7.88671875" style="22" bestFit="1" customWidth="1"/>
    <col min="251" max="251" width="8.88671875" style="22" customWidth="1"/>
    <col min="252" max="252" width="7.5546875" style="22" bestFit="1" customWidth="1"/>
    <col min="253" max="255" width="6.44140625" style="22" bestFit="1" customWidth="1"/>
    <col min="256" max="257" width="6.6640625" style="22" bestFit="1" customWidth="1"/>
    <col min="258" max="258" width="7.109375" style="22" bestFit="1" customWidth="1"/>
    <col min="259" max="260" width="7.88671875" style="22" bestFit="1" customWidth="1"/>
    <col min="261" max="261" width="6.109375" style="22" bestFit="1" customWidth="1"/>
    <col min="262" max="262" width="8" style="22" bestFit="1" customWidth="1"/>
    <col min="263" max="500" width="9.109375" style="22"/>
    <col min="501" max="501" width="4.44140625" style="22" bestFit="1" customWidth="1"/>
    <col min="502" max="502" width="33.33203125" style="22" bestFit="1" customWidth="1"/>
    <col min="503" max="503" width="6" style="22" bestFit="1" customWidth="1"/>
    <col min="504" max="504" width="11.109375" style="22" customWidth="1"/>
    <col min="505" max="505" width="9.33203125" style="22" customWidth="1"/>
    <col min="506" max="506" width="7.88671875" style="22" bestFit="1" customWidth="1"/>
    <col min="507" max="507" width="8.88671875" style="22" customWidth="1"/>
    <col min="508" max="508" width="7.5546875" style="22" bestFit="1" customWidth="1"/>
    <col min="509" max="511" width="6.44140625" style="22" bestFit="1" customWidth="1"/>
    <col min="512" max="513" width="6.6640625" style="22" bestFit="1" customWidth="1"/>
    <col min="514" max="514" width="7.109375" style="22" bestFit="1" customWidth="1"/>
    <col min="515" max="516" width="7.88671875" style="22" bestFit="1" customWidth="1"/>
    <col min="517" max="517" width="6.109375" style="22" bestFit="1" customWidth="1"/>
    <col min="518" max="518" width="8" style="22" bestFit="1" customWidth="1"/>
    <col min="519" max="756" width="9.109375" style="22"/>
    <col min="757" max="757" width="4.44140625" style="22" bestFit="1" customWidth="1"/>
    <col min="758" max="758" width="33.33203125" style="22" bestFit="1" customWidth="1"/>
    <col min="759" max="759" width="6" style="22" bestFit="1" customWidth="1"/>
    <col min="760" max="760" width="11.109375" style="22" customWidth="1"/>
    <col min="761" max="761" width="9.33203125" style="22" customWidth="1"/>
    <col min="762" max="762" width="7.88671875" style="22" bestFit="1" customWidth="1"/>
    <col min="763" max="763" width="8.88671875" style="22" customWidth="1"/>
    <col min="764" max="764" width="7.5546875" style="22" bestFit="1" customWidth="1"/>
    <col min="765" max="767" width="6.44140625" style="22" bestFit="1" customWidth="1"/>
    <col min="768" max="769" width="6.6640625" style="22" bestFit="1" customWidth="1"/>
    <col min="770" max="770" width="7.109375" style="22" bestFit="1" customWidth="1"/>
    <col min="771" max="772" width="7.88671875" style="22" bestFit="1" customWidth="1"/>
    <col min="773" max="773" width="6.109375" style="22" bestFit="1" customWidth="1"/>
    <col min="774" max="774" width="8" style="22" bestFit="1" customWidth="1"/>
    <col min="775" max="1012" width="9.109375" style="22"/>
    <col min="1013" max="1013" width="4.44140625" style="22" bestFit="1" customWidth="1"/>
    <col min="1014" max="1014" width="33.33203125" style="22" bestFit="1" customWidth="1"/>
    <col min="1015" max="1015" width="6" style="22" bestFit="1" customWidth="1"/>
    <col min="1016" max="1016" width="11.109375" style="22" customWidth="1"/>
    <col min="1017" max="1017" width="9.33203125" style="22" customWidth="1"/>
    <col min="1018" max="1018" width="7.88671875" style="22" bestFit="1" customWidth="1"/>
    <col min="1019" max="1019" width="8.88671875" style="22" customWidth="1"/>
    <col min="1020" max="1020" width="7.5546875" style="22" bestFit="1" customWidth="1"/>
    <col min="1021" max="1023" width="6.44140625" style="22" bestFit="1" customWidth="1"/>
    <col min="1024" max="1025" width="6.6640625" style="22" bestFit="1" customWidth="1"/>
    <col min="1026" max="1026" width="7.109375" style="22" bestFit="1" customWidth="1"/>
    <col min="1027" max="1028" width="7.88671875" style="22" bestFit="1" customWidth="1"/>
    <col min="1029" max="1029" width="6.109375" style="22" bestFit="1" customWidth="1"/>
    <col min="1030" max="1030" width="8" style="22" bestFit="1" customWidth="1"/>
    <col min="1031" max="1268" width="9.109375" style="22"/>
    <col min="1269" max="1269" width="4.44140625" style="22" bestFit="1" customWidth="1"/>
    <col min="1270" max="1270" width="33.33203125" style="22" bestFit="1" customWidth="1"/>
    <col min="1271" max="1271" width="6" style="22" bestFit="1" customWidth="1"/>
    <col min="1272" max="1272" width="11.109375" style="22" customWidth="1"/>
    <col min="1273" max="1273" width="9.33203125" style="22" customWidth="1"/>
    <col min="1274" max="1274" width="7.88671875" style="22" bestFit="1" customWidth="1"/>
    <col min="1275" max="1275" width="8.88671875" style="22" customWidth="1"/>
    <col min="1276" max="1276" width="7.5546875" style="22" bestFit="1" customWidth="1"/>
    <col min="1277" max="1279" width="6.44140625" style="22" bestFit="1" customWidth="1"/>
    <col min="1280" max="1281" width="6.6640625" style="22" bestFit="1" customWidth="1"/>
    <col min="1282" max="1282" width="7.109375" style="22" bestFit="1" customWidth="1"/>
    <col min="1283" max="1284" width="7.88671875" style="22" bestFit="1" customWidth="1"/>
    <col min="1285" max="1285" width="6.109375" style="22" bestFit="1" customWidth="1"/>
    <col min="1286" max="1286" width="8" style="22" bestFit="1" customWidth="1"/>
    <col min="1287" max="1524" width="9.109375" style="22"/>
    <col min="1525" max="1525" width="4.44140625" style="22" bestFit="1" customWidth="1"/>
    <col min="1526" max="1526" width="33.33203125" style="22" bestFit="1" customWidth="1"/>
    <col min="1527" max="1527" width="6" style="22" bestFit="1" customWidth="1"/>
    <col min="1528" max="1528" width="11.109375" style="22" customWidth="1"/>
    <col min="1529" max="1529" width="9.33203125" style="22" customWidth="1"/>
    <col min="1530" max="1530" width="7.88671875" style="22" bestFit="1" customWidth="1"/>
    <col min="1531" max="1531" width="8.88671875" style="22" customWidth="1"/>
    <col min="1532" max="1532" width="7.5546875" style="22" bestFit="1" customWidth="1"/>
    <col min="1533" max="1535" width="6.44140625" style="22" bestFit="1" customWidth="1"/>
    <col min="1536" max="1537" width="6.6640625" style="22" bestFit="1" customWidth="1"/>
    <col min="1538" max="1538" width="7.109375" style="22" bestFit="1" customWidth="1"/>
    <col min="1539" max="1540" width="7.88671875" style="22" bestFit="1" customWidth="1"/>
    <col min="1541" max="1541" width="6.109375" style="22" bestFit="1" customWidth="1"/>
    <col min="1542" max="1542" width="8" style="22" bestFit="1" customWidth="1"/>
    <col min="1543" max="1780" width="9.109375" style="22"/>
    <col min="1781" max="1781" width="4.44140625" style="22" bestFit="1" customWidth="1"/>
    <col min="1782" max="1782" width="33.33203125" style="22" bestFit="1" customWidth="1"/>
    <col min="1783" max="1783" width="6" style="22" bestFit="1" customWidth="1"/>
    <col min="1784" max="1784" width="11.109375" style="22" customWidth="1"/>
    <col min="1785" max="1785" width="9.33203125" style="22" customWidth="1"/>
    <col min="1786" max="1786" width="7.88671875" style="22" bestFit="1" customWidth="1"/>
    <col min="1787" max="1787" width="8.88671875" style="22" customWidth="1"/>
    <col min="1788" max="1788" width="7.5546875" style="22" bestFit="1" customWidth="1"/>
    <col min="1789" max="1791" width="6.44140625" style="22" bestFit="1" customWidth="1"/>
    <col min="1792" max="1793" width="6.6640625" style="22" bestFit="1" customWidth="1"/>
    <col min="1794" max="1794" width="7.109375" style="22" bestFit="1" customWidth="1"/>
    <col min="1795" max="1796" width="7.88671875" style="22" bestFit="1" customWidth="1"/>
    <col min="1797" max="1797" width="6.109375" style="22" bestFit="1" customWidth="1"/>
    <col min="1798" max="1798" width="8" style="22" bestFit="1" customWidth="1"/>
    <col min="1799" max="2036" width="9.109375" style="22"/>
    <col min="2037" max="2037" width="4.44140625" style="22" bestFit="1" customWidth="1"/>
    <col min="2038" max="2038" width="33.33203125" style="22" bestFit="1" customWidth="1"/>
    <col min="2039" max="2039" width="6" style="22" bestFit="1" customWidth="1"/>
    <col min="2040" max="2040" width="11.109375" style="22" customWidth="1"/>
    <col min="2041" max="2041" width="9.33203125" style="22" customWidth="1"/>
    <col min="2042" max="2042" width="7.88671875" style="22" bestFit="1" customWidth="1"/>
    <col min="2043" max="2043" width="8.88671875" style="22" customWidth="1"/>
    <col min="2044" max="2044" width="7.5546875" style="22" bestFit="1" customWidth="1"/>
    <col min="2045" max="2047" width="6.44140625" style="22" bestFit="1" customWidth="1"/>
    <col min="2048" max="2049" width="6.6640625" style="22" bestFit="1" customWidth="1"/>
    <col min="2050" max="2050" width="7.109375" style="22" bestFit="1" customWidth="1"/>
    <col min="2051" max="2052" width="7.88671875" style="22" bestFit="1" customWidth="1"/>
    <col min="2053" max="2053" width="6.109375" style="22" bestFit="1" customWidth="1"/>
    <col min="2054" max="2054" width="8" style="22" bestFit="1" customWidth="1"/>
    <col min="2055" max="2292" width="9.109375" style="22"/>
    <col min="2293" max="2293" width="4.44140625" style="22" bestFit="1" customWidth="1"/>
    <col min="2294" max="2294" width="33.33203125" style="22" bestFit="1" customWidth="1"/>
    <col min="2295" max="2295" width="6" style="22" bestFit="1" customWidth="1"/>
    <col min="2296" max="2296" width="11.109375" style="22" customWidth="1"/>
    <col min="2297" max="2297" width="9.33203125" style="22" customWidth="1"/>
    <col min="2298" max="2298" width="7.88671875" style="22" bestFit="1" customWidth="1"/>
    <col min="2299" max="2299" width="8.88671875" style="22" customWidth="1"/>
    <col min="2300" max="2300" width="7.5546875" style="22" bestFit="1" customWidth="1"/>
    <col min="2301" max="2303" width="6.44140625" style="22" bestFit="1" customWidth="1"/>
    <col min="2304" max="2305" width="6.6640625" style="22" bestFit="1" customWidth="1"/>
    <col min="2306" max="2306" width="7.109375" style="22" bestFit="1" customWidth="1"/>
    <col min="2307" max="2308" width="7.88671875" style="22" bestFit="1" customWidth="1"/>
    <col min="2309" max="2309" width="6.109375" style="22" bestFit="1" customWidth="1"/>
    <col min="2310" max="2310" width="8" style="22" bestFit="1" customWidth="1"/>
    <col min="2311" max="2548" width="9.109375" style="22"/>
    <col min="2549" max="2549" width="4.44140625" style="22" bestFit="1" customWidth="1"/>
    <col min="2550" max="2550" width="33.33203125" style="22" bestFit="1" customWidth="1"/>
    <col min="2551" max="2551" width="6" style="22" bestFit="1" customWidth="1"/>
    <col min="2552" max="2552" width="11.109375" style="22" customWidth="1"/>
    <col min="2553" max="2553" width="9.33203125" style="22" customWidth="1"/>
    <col min="2554" max="2554" width="7.88671875" style="22" bestFit="1" customWidth="1"/>
    <col min="2555" max="2555" width="8.88671875" style="22" customWidth="1"/>
    <col min="2556" max="2556" width="7.5546875" style="22" bestFit="1" customWidth="1"/>
    <col min="2557" max="2559" width="6.44140625" style="22" bestFit="1" customWidth="1"/>
    <col min="2560" max="2561" width="6.6640625" style="22" bestFit="1" customWidth="1"/>
    <col min="2562" max="2562" width="7.109375" style="22" bestFit="1" customWidth="1"/>
    <col min="2563" max="2564" width="7.88671875" style="22" bestFit="1" customWidth="1"/>
    <col min="2565" max="2565" width="6.109375" style="22" bestFit="1" customWidth="1"/>
    <col min="2566" max="2566" width="8" style="22" bestFit="1" customWidth="1"/>
    <col min="2567" max="2804" width="9.109375" style="22"/>
    <col min="2805" max="2805" width="4.44140625" style="22" bestFit="1" customWidth="1"/>
    <col min="2806" max="2806" width="33.33203125" style="22" bestFit="1" customWidth="1"/>
    <col min="2807" max="2807" width="6" style="22" bestFit="1" customWidth="1"/>
    <col min="2808" max="2808" width="11.109375" style="22" customWidth="1"/>
    <col min="2809" max="2809" width="9.33203125" style="22" customWidth="1"/>
    <col min="2810" max="2810" width="7.88671875" style="22" bestFit="1" customWidth="1"/>
    <col min="2811" max="2811" width="8.88671875" style="22" customWidth="1"/>
    <col min="2812" max="2812" width="7.5546875" style="22" bestFit="1" customWidth="1"/>
    <col min="2813" max="2815" width="6.44140625" style="22" bestFit="1" customWidth="1"/>
    <col min="2816" max="2817" width="6.6640625" style="22" bestFit="1" customWidth="1"/>
    <col min="2818" max="2818" width="7.109375" style="22" bestFit="1" customWidth="1"/>
    <col min="2819" max="2820" width="7.88671875" style="22" bestFit="1" customWidth="1"/>
    <col min="2821" max="2821" width="6.109375" style="22" bestFit="1" customWidth="1"/>
    <col min="2822" max="2822" width="8" style="22" bestFit="1" customWidth="1"/>
    <col min="2823" max="3060" width="9.109375" style="22"/>
    <col min="3061" max="3061" width="4.44140625" style="22" bestFit="1" customWidth="1"/>
    <col min="3062" max="3062" width="33.33203125" style="22" bestFit="1" customWidth="1"/>
    <col min="3063" max="3063" width="6" style="22" bestFit="1" customWidth="1"/>
    <col min="3064" max="3064" width="11.109375" style="22" customWidth="1"/>
    <col min="3065" max="3065" width="9.33203125" style="22" customWidth="1"/>
    <col min="3066" max="3066" width="7.88671875" style="22" bestFit="1" customWidth="1"/>
    <col min="3067" max="3067" width="8.88671875" style="22" customWidth="1"/>
    <col min="3068" max="3068" width="7.5546875" style="22" bestFit="1" customWidth="1"/>
    <col min="3069" max="3071" width="6.44140625" style="22" bestFit="1" customWidth="1"/>
    <col min="3072" max="3073" width="6.6640625" style="22" bestFit="1" customWidth="1"/>
    <col min="3074" max="3074" width="7.109375" style="22" bestFit="1" customWidth="1"/>
    <col min="3075" max="3076" width="7.88671875" style="22" bestFit="1" customWidth="1"/>
    <col min="3077" max="3077" width="6.109375" style="22" bestFit="1" customWidth="1"/>
    <col min="3078" max="3078" width="8" style="22" bestFit="1" customWidth="1"/>
    <col min="3079" max="3316" width="9.109375" style="22"/>
    <col min="3317" max="3317" width="4.44140625" style="22" bestFit="1" customWidth="1"/>
    <col min="3318" max="3318" width="33.33203125" style="22" bestFit="1" customWidth="1"/>
    <col min="3319" max="3319" width="6" style="22" bestFit="1" customWidth="1"/>
    <col min="3320" max="3320" width="11.109375" style="22" customWidth="1"/>
    <col min="3321" max="3321" width="9.33203125" style="22" customWidth="1"/>
    <col min="3322" max="3322" width="7.88671875" style="22" bestFit="1" customWidth="1"/>
    <col min="3323" max="3323" width="8.88671875" style="22" customWidth="1"/>
    <col min="3324" max="3324" width="7.5546875" style="22" bestFit="1" customWidth="1"/>
    <col min="3325" max="3327" width="6.44140625" style="22" bestFit="1" customWidth="1"/>
    <col min="3328" max="3329" width="6.6640625" style="22" bestFit="1" customWidth="1"/>
    <col min="3330" max="3330" width="7.109375" style="22" bestFit="1" customWidth="1"/>
    <col min="3331" max="3332" width="7.88671875" style="22" bestFit="1" customWidth="1"/>
    <col min="3333" max="3333" width="6.109375" style="22" bestFit="1" customWidth="1"/>
    <col min="3334" max="3334" width="8" style="22" bestFit="1" customWidth="1"/>
    <col min="3335" max="3572" width="9.109375" style="22"/>
    <col min="3573" max="3573" width="4.44140625" style="22" bestFit="1" customWidth="1"/>
    <col min="3574" max="3574" width="33.33203125" style="22" bestFit="1" customWidth="1"/>
    <col min="3575" max="3575" width="6" style="22" bestFit="1" customWidth="1"/>
    <col min="3576" max="3576" width="11.109375" style="22" customWidth="1"/>
    <col min="3577" max="3577" width="9.33203125" style="22" customWidth="1"/>
    <col min="3578" max="3578" width="7.88671875" style="22" bestFit="1" customWidth="1"/>
    <col min="3579" max="3579" width="8.88671875" style="22" customWidth="1"/>
    <col min="3580" max="3580" width="7.5546875" style="22" bestFit="1" customWidth="1"/>
    <col min="3581" max="3583" width="6.44140625" style="22" bestFit="1" customWidth="1"/>
    <col min="3584" max="3585" width="6.6640625" style="22" bestFit="1" customWidth="1"/>
    <col min="3586" max="3586" width="7.109375" style="22" bestFit="1" customWidth="1"/>
    <col min="3587" max="3588" width="7.88671875" style="22" bestFit="1" customWidth="1"/>
    <col min="3589" max="3589" width="6.109375" style="22" bestFit="1" customWidth="1"/>
    <col min="3590" max="3590" width="8" style="22" bestFit="1" customWidth="1"/>
    <col min="3591" max="3828" width="9.109375" style="22"/>
    <col min="3829" max="3829" width="4.44140625" style="22" bestFit="1" customWidth="1"/>
    <col min="3830" max="3830" width="33.33203125" style="22" bestFit="1" customWidth="1"/>
    <col min="3831" max="3831" width="6" style="22" bestFit="1" customWidth="1"/>
    <col min="3832" max="3832" width="11.109375" style="22" customWidth="1"/>
    <col min="3833" max="3833" width="9.33203125" style="22" customWidth="1"/>
    <col min="3834" max="3834" width="7.88671875" style="22" bestFit="1" customWidth="1"/>
    <col min="3835" max="3835" width="8.88671875" style="22" customWidth="1"/>
    <col min="3836" max="3836" width="7.5546875" style="22" bestFit="1" customWidth="1"/>
    <col min="3837" max="3839" width="6.44140625" style="22" bestFit="1" customWidth="1"/>
    <col min="3840" max="3841" width="6.6640625" style="22" bestFit="1" customWidth="1"/>
    <col min="3842" max="3842" width="7.109375" style="22" bestFit="1" customWidth="1"/>
    <col min="3843" max="3844" width="7.88671875" style="22" bestFit="1" customWidth="1"/>
    <col min="3845" max="3845" width="6.109375" style="22" bestFit="1" customWidth="1"/>
    <col min="3846" max="3846" width="8" style="22" bestFit="1" customWidth="1"/>
    <col min="3847" max="4084" width="9.109375" style="22"/>
    <col min="4085" max="4085" width="4.44140625" style="22" bestFit="1" customWidth="1"/>
    <col min="4086" max="4086" width="33.33203125" style="22" bestFit="1" customWidth="1"/>
    <col min="4087" max="4087" width="6" style="22" bestFit="1" customWidth="1"/>
    <col min="4088" max="4088" width="11.109375" style="22" customWidth="1"/>
    <col min="4089" max="4089" width="9.33203125" style="22" customWidth="1"/>
    <col min="4090" max="4090" width="7.88671875" style="22" bestFit="1" customWidth="1"/>
    <col min="4091" max="4091" width="8.88671875" style="22" customWidth="1"/>
    <col min="4092" max="4092" width="7.5546875" style="22" bestFit="1" customWidth="1"/>
    <col min="4093" max="4095" width="6.44140625" style="22" bestFit="1" customWidth="1"/>
    <col min="4096" max="4097" width="6.6640625" style="22" bestFit="1" customWidth="1"/>
    <col min="4098" max="4098" width="7.109375" style="22" bestFit="1" customWidth="1"/>
    <col min="4099" max="4100" width="7.88671875" style="22" bestFit="1" customWidth="1"/>
    <col min="4101" max="4101" width="6.109375" style="22" bestFit="1" customWidth="1"/>
    <col min="4102" max="4102" width="8" style="22" bestFit="1" customWidth="1"/>
    <col min="4103" max="4340" width="9.109375" style="22"/>
    <col min="4341" max="4341" width="4.44140625" style="22" bestFit="1" customWidth="1"/>
    <col min="4342" max="4342" width="33.33203125" style="22" bestFit="1" customWidth="1"/>
    <col min="4343" max="4343" width="6" style="22" bestFit="1" customWidth="1"/>
    <col min="4344" max="4344" width="11.109375" style="22" customWidth="1"/>
    <col min="4345" max="4345" width="9.33203125" style="22" customWidth="1"/>
    <col min="4346" max="4346" width="7.88671875" style="22" bestFit="1" customWidth="1"/>
    <col min="4347" max="4347" width="8.88671875" style="22" customWidth="1"/>
    <col min="4348" max="4348" width="7.5546875" style="22" bestFit="1" customWidth="1"/>
    <col min="4349" max="4351" width="6.44140625" style="22" bestFit="1" customWidth="1"/>
    <col min="4352" max="4353" width="6.6640625" style="22" bestFit="1" customWidth="1"/>
    <col min="4354" max="4354" width="7.109375" style="22" bestFit="1" customWidth="1"/>
    <col min="4355" max="4356" width="7.88671875" style="22" bestFit="1" customWidth="1"/>
    <col min="4357" max="4357" width="6.109375" style="22" bestFit="1" customWidth="1"/>
    <col min="4358" max="4358" width="8" style="22" bestFit="1" customWidth="1"/>
    <col min="4359" max="4596" width="9.109375" style="22"/>
    <col min="4597" max="4597" width="4.44140625" style="22" bestFit="1" customWidth="1"/>
    <col min="4598" max="4598" width="33.33203125" style="22" bestFit="1" customWidth="1"/>
    <col min="4599" max="4599" width="6" style="22" bestFit="1" customWidth="1"/>
    <col min="4600" max="4600" width="11.109375" style="22" customWidth="1"/>
    <col min="4601" max="4601" width="9.33203125" style="22" customWidth="1"/>
    <col min="4602" max="4602" width="7.88671875" style="22" bestFit="1" customWidth="1"/>
    <col min="4603" max="4603" width="8.88671875" style="22" customWidth="1"/>
    <col min="4604" max="4604" width="7.5546875" style="22" bestFit="1" customWidth="1"/>
    <col min="4605" max="4607" width="6.44140625" style="22" bestFit="1" customWidth="1"/>
    <col min="4608" max="4609" width="6.6640625" style="22" bestFit="1" customWidth="1"/>
    <col min="4610" max="4610" width="7.109375" style="22" bestFit="1" customWidth="1"/>
    <col min="4611" max="4612" width="7.88671875" style="22" bestFit="1" customWidth="1"/>
    <col min="4613" max="4613" width="6.109375" style="22" bestFit="1" customWidth="1"/>
    <col min="4614" max="4614" width="8" style="22" bestFit="1" customWidth="1"/>
    <col min="4615" max="4852" width="9.109375" style="22"/>
    <col min="4853" max="4853" width="4.44140625" style="22" bestFit="1" customWidth="1"/>
    <col min="4854" max="4854" width="33.33203125" style="22" bestFit="1" customWidth="1"/>
    <col min="4855" max="4855" width="6" style="22" bestFit="1" customWidth="1"/>
    <col min="4856" max="4856" width="11.109375" style="22" customWidth="1"/>
    <col min="4857" max="4857" width="9.33203125" style="22" customWidth="1"/>
    <col min="4858" max="4858" width="7.88671875" style="22" bestFit="1" customWidth="1"/>
    <col min="4859" max="4859" width="8.88671875" style="22" customWidth="1"/>
    <col min="4860" max="4860" width="7.5546875" style="22" bestFit="1" customWidth="1"/>
    <col min="4861" max="4863" width="6.44140625" style="22" bestFit="1" customWidth="1"/>
    <col min="4864" max="4865" width="6.6640625" style="22" bestFit="1" customWidth="1"/>
    <col min="4866" max="4866" width="7.109375" style="22" bestFit="1" customWidth="1"/>
    <col min="4867" max="4868" width="7.88671875" style="22" bestFit="1" customWidth="1"/>
    <col min="4869" max="4869" width="6.109375" style="22" bestFit="1" customWidth="1"/>
    <col min="4870" max="4870" width="8" style="22" bestFit="1" customWidth="1"/>
    <col min="4871" max="5108" width="9.109375" style="22"/>
    <col min="5109" max="5109" width="4.44140625" style="22" bestFit="1" customWidth="1"/>
    <col min="5110" max="5110" width="33.33203125" style="22" bestFit="1" customWidth="1"/>
    <col min="5111" max="5111" width="6" style="22" bestFit="1" customWidth="1"/>
    <col min="5112" max="5112" width="11.109375" style="22" customWidth="1"/>
    <col min="5113" max="5113" width="9.33203125" style="22" customWidth="1"/>
    <col min="5114" max="5114" width="7.88671875" style="22" bestFit="1" customWidth="1"/>
    <col min="5115" max="5115" width="8.88671875" style="22" customWidth="1"/>
    <col min="5116" max="5116" width="7.5546875" style="22" bestFit="1" customWidth="1"/>
    <col min="5117" max="5119" width="6.44140625" style="22" bestFit="1" customWidth="1"/>
    <col min="5120" max="5121" width="6.6640625" style="22" bestFit="1" customWidth="1"/>
    <col min="5122" max="5122" width="7.109375" style="22" bestFit="1" customWidth="1"/>
    <col min="5123" max="5124" width="7.88671875" style="22" bestFit="1" customWidth="1"/>
    <col min="5125" max="5125" width="6.109375" style="22" bestFit="1" customWidth="1"/>
    <col min="5126" max="5126" width="8" style="22" bestFit="1" customWidth="1"/>
    <col min="5127" max="5364" width="9.109375" style="22"/>
    <col min="5365" max="5365" width="4.44140625" style="22" bestFit="1" customWidth="1"/>
    <col min="5366" max="5366" width="33.33203125" style="22" bestFit="1" customWidth="1"/>
    <col min="5367" max="5367" width="6" style="22" bestFit="1" customWidth="1"/>
    <col min="5368" max="5368" width="11.109375" style="22" customWidth="1"/>
    <col min="5369" max="5369" width="9.33203125" style="22" customWidth="1"/>
    <col min="5370" max="5370" width="7.88671875" style="22" bestFit="1" customWidth="1"/>
    <col min="5371" max="5371" width="8.88671875" style="22" customWidth="1"/>
    <col min="5372" max="5372" width="7.5546875" style="22" bestFit="1" customWidth="1"/>
    <col min="5373" max="5375" width="6.44140625" style="22" bestFit="1" customWidth="1"/>
    <col min="5376" max="5377" width="6.6640625" style="22" bestFit="1" customWidth="1"/>
    <col min="5378" max="5378" width="7.109375" style="22" bestFit="1" customWidth="1"/>
    <col min="5379" max="5380" width="7.88671875" style="22" bestFit="1" customWidth="1"/>
    <col min="5381" max="5381" width="6.109375" style="22" bestFit="1" customWidth="1"/>
    <col min="5382" max="5382" width="8" style="22" bestFit="1" customWidth="1"/>
    <col min="5383" max="5620" width="9.109375" style="22"/>
    <col min="5621" max="5621" width="4.44140625" style="22" bestFit="1" customWidth="1"/>
    <col min="5622" max="5622" width="33.33203125" style="22" bestFit="1" customWidth="1"/>
    <col min="5623" max="5623" width="6" style="22" bestFit="1" customWidth="1"/>
    <col min="5624" max="5624" width="11.109375" style="22" customWidth="1"/>
    <col min="5625" max="5625" width="9.33203125" style="22" customWidth="1"/>
    <col min="5626" max="5626" width="7.88671875" style="22" bestFit="1" customWidth="1"/>
    <col min="5627" max="5627" width="8.88671875" style="22" customWidth="1"/>
    <col min="5628" max="5628" width="7.5546875" style="22" bestFit="1" customWidth="1"/>
    <col min="5629" max="5631" width="6.44140625" style="22" bestFit="1" customWidth="1"/>
    <col min="5632" max="5633" width="6.6640625" style="22" bestFit="1" customWidth="1"/>
    <col min="5634" max="5634" width="7.109375" style="22" bestFit="1" customWidth="1"/>
    <col min="5635" max="5636" width="7.88671875" style="22" bestFit="1" customWidth="1"/>
    <col min="5637" max="5637" width="6.109375" style="22" bestFit="1" customWidth="1"/>
    <col min="5638" max="5638" width="8" style="22" bestFit="1" customWidth="1"/>
    <col min="5639" max="5876" width="9.109375" style="22"/>
    <col min="5877" max="5877" width="4.44140625" style="22" bestFit="1" customWidth="1"/>
    <col min="5878" max="5878" width="33.33203125" style="22" bestFit="1" customWidth="1"/>
    <col min="5879" max="5879" width="6" style="22" bestFit="1" customWidth="1"/>
    <col min="5880" max="5880" width="11.109375" style="22" customWidth="1"/>
    <col min="5881" max="5881" width="9.33203125" style="22" customWidth="1"/>
    <col min="5882" max="5882" width="7.88671875" style="22" bestFit="1" customWidth="1"/>
    <col min="5883" max="5883" width="8.88671875" style="22" customWidth="1"/>
    <col min="5884" max="5884" width="7.5546875" style="22" bestFit="1" customWidth="1"/>
    <col min="5885" max="5887" width="6.44140625" style="22" bestFit="1" customWidth="1"/>
    <col min="5888" max="5889" width="6.6640625" style="22" bestFit="1" customWidth="1"/>
    <col min="5890" max="5890" width="7.109375" style="22" bestFit="1" customWidth="1"/>
    <col min="5891" max="5892" width="7.88671875" style="22" bestFit="1" customWidth="1"/>
    <col min="5893" max="5893" width="6.109375" style="22" bestFit="1" customWidth="1"/>
    <col min="5894" max="5894" width="8" style="22" bestFit="1" customWidth="1"/>
    <col min="5895" max="6132" width="9.109375" style="22"/>
    <col min="6133" max="6133" width="4.44140625" style="22" bestFit="1" customWidth="1"/>
    <col min="6134" max="6134" width="33.33203125" style="22" bestFit="1" customWidth="1"/>
    <col min="6135" max="6135" width="6" style="22" bestFit="1" customWidth="1"/>
    <col min="6136" max="6136" width="11.109375" style="22" customWidth="1"/>
    <col min="6137" max="6137" width="9.33203125" style="22" customWidth="1"/>
    <col min="6138" max="6138" width="7.88671875" style="22" bestFit="1" customWidth="1"/>
    <col min="6139" max="6139" width="8.88671875" style="22" customWidth="1"/>
    <col min="6140" max="6140" width="7.5546875" style="22" bestFit="1" customWidth="1"/>
    <col min="6141" max="6143" width="6.44140625" style="22" bestFit="1" customWidth="1"/>
    <col min="6144" max="6145" width="6.6640625" style="22" bestFit="1" customWidth="1"/>
    <col min="6146" max="6146" width="7.109375" style="22" bestFit="1" customWidth="1"/>
    <col min="6147" max="6148" width="7.88671875" style="22" bestFit="1" customWidth="1"/>
    <col min="6149" max="6149" width="6.109375" style="22" bestFit="1" customWidth="1"/>
    <col min="6150" max="6150" width="8" style="22" bestFit="1" customWidth="1"/>
    <col min="6151" max="6388" width="9.109375" style="22"/>
    <col min="6389" max="6389" width="4.44140625" style="22" bestFit="1" customWidth="1"/>
    <col min="6390" max="6390" width="33.33203125" style="22" bestFit="1" customWidth="1"/>
    <col min="6391" max="6391" width="6" style="22" bestFit="1" customWidth="1"/>
    <col min="6392" max="6392" width="11.109375" style="22" customWidth="1"/>
    <col min="6393" max="6393" width="9.33203125" style="22" customWidth="1"/>
    <col min="6394" max="6394" width="7.88671875" style="22" bestFit="1" customWidth="1"/>
    <col min="6395" max="6395" width="8.88671875" style="22" customWidth="1"/>
    <col min="6396" max="6396" width="7.5546875" style="22" bestFit="1" customWidth="1"/>
    <col min="6397" max="6399" width="6.44140625" style="22" bestFit="1" customWidth="1"/>
    <col min="6400" max="6401" width="6.6640625" style="22" bestFit="1" customWidth="1"/>
    <col min="6402" max="6402" width="7.109375" style="22" bestFit="1" customWidth="1"/>
    <col min="6403" max="6404" width="7.88671875" style="22" bestFit="1" customWidth="1"/>
    <col min="6405" max="6405" width="6.109375" style="22" bestFit="1" customWidth="1"/>
    <col min="6406" max="6406" width="8" style="22" bestFit="1" customWidth="1"/>
    <col min="6407" max="6644" width="9.109375" style="22"/>
    <col min="6645" max="6645" width="4.44140625" style="22" bestFit="1" customWidth="1"/>
    <col min="6646" max="6646" width="33.33203125" style="22" bestFit="1" customWidth="1"/>
    <col min="6647" max="6647" width="6" style="22" bestFit="1" customWidth="1"/>
    <col min="6648" max="6648" width="11.109375" style="22" customWidth="1"/>
    <col min="6649" max="6649" width="9.33203125" style="22" customWidth="1"/>
    <col min="6650" max="6650" width="7.88671875" style="22" bestFit="1" customWidth="1"/>
    <col min="6651" max="6651" width="8.88671875" style="22" customWidth="1"/>
    <col min="6652" max="6652" width="7.5546875" style="22" bestFit="1" customWidth="1"/>
    <col min="6653" max="6655" width="6.44140625" style="22" bestFit="1" customWidth="1"/>
    <col min="6656" max="6657" width="6.6640625" style="22" bestFit="1" customWidth="1"/>
    <col min="6658" max="6658" width="7.109375" style="22" bestFit="1" customWidth="1"/>
    <col min="6659" max="6660" width="7.88671875" style="22" bestFit="1" customWidth="1"/>
    <col min="6661" max="6661" width="6.109375" style="22" bestFit="1" customWidth="1"/>
    <col min="6662" max="6662" width="8" style="22" bestFit="1" customWidth="1"/>
    <col min="6663" max="6900" width="9.109375" style="22"/>
    <col min="6901" max="6901" width="4.44140625" style="22" bestFit="1" customWidth="1"/>
    <col min="6902" max="6902" width="33.33203125" style="22" bestFit="1" customWidth="1"/>
    <col min="6903" max="6903" width="6" style="22" bestFit="1" customWidth="1"/>
    <col min="6904" max="6904" width="11.109375" style="22" customWidth="1"/>
    <col min="6905" max="6905" width="9.33203125" style="22" customWidth="1"/>
    <col min="6906" max="6906" width="7.88671875" style="22" bestFit="1" customWidth="1"/>
    <col min="6907" max="6907" width="8.88671875" style="22" customWidth="1"/>
    <col min="6908" max="6908" width="7.5546875" style="22" bestFit="1" customWidth="1"/>
    <col min="6909" max="6911" width="6.44140625" style="22" bestFit="1" customWidth="1"/>
    <col min="6912" max="6913" width="6.6640625" style="22" bestFit="1" customWidth="1"/>
    <col min="6914" max="6914" width="7.109375" style="22" bestFit="1" customWidth="1"/>
    <col min="6915" max="6916" width="7.88671875" style="22" bestFit="1" customWidth="1"/>
    <col min="6917" max="6917" width="6.109375" style="22" bestFit="1" customWidth="1"/>
    <col min="6918" max="6918" width="8" style="22" bestFit="1" customWidth="1"/>
    <col min="6919" max="7156" width="9.109375" style="22"/>
    <col min="7157" max="7157" width="4.44140625" style="22" bestFit="1" customWidth="1"/>
    <col min="7158" max="7158" width="33.33203125" style="22" bestFit="1" customWidth="1"/>
    <col min="7159" max="7159" width="6" style="22" bestFit="1" customWidth="1"/>
    <col min="7160" max="7160" width="11.109375" style="22" customWidth="1"/>
    <col min="7161" max="7161" width="9.33203125" style="22" customWidth="1"/>
    <col min="7162" max="7162" width="7.88671875" style="22" bestFit="1" customWidth="1"/>
    <col min="7163" max="7163" width="8.88671875" style="22" customWidth="1"/>
    <col min="7164" max="7164" width="7.5546875" style="22" bestFit="1" customWidth="1"/>
    <col min="7165" max="7167" width="6.44140625" style="22" bestFit="1" customWidth="1"/>
    <col min="7168" max="7169" width="6.6640625" style="22" bestFit="1" customWidth="1"/>
    <col min="7170" max="7170" width="7.109375" style="22" bestFit="1" customWidth="1"/>
    <col min="7171" max="7172" width="7.88671875" style="22" bestFit="1" customWidth="1"/>
    <col min="7173" max="7173" width="6.109375" style="22" bestFit="1" customWidth="1"/>
    <col min="7174" max="7174" width="8" style="22" bestFit="1" customWidth="1"/>
    <col min="7175" max="7412" width="9.109375" style="22"/>
    <col min="7413" max="7413" width="4.44140625" style="22" bestFit="1" customWidth="1"/>
    <col min="7414" max="7414" width="33.33203125" style="22" bestFit="1" customWidth="1"/>
    <col min="7415" max="7415" width="6" style="22" bestFit="1" customWidth="1"/>
    <col min="7416" max="7416" width="11.109375" style="22" customWidth="1"/>
    <col min="7417" max="7417" width="9.33203125" style="22" customWidth="1"/>
    <col min="7418" max="7418" width="7.88671875" style="22" bestFit="1" customWidth="1"/>
    <col min="7419" max="7419" width="8.88671875" style="22" customWidth="1"/>
    <col min="7420" max="7420" width="7.5546875" style="22" bestFit="1" customWidth="1"/>
    <col min="7421" max="7423" width="6.44140625" style="22" bestFit="1" customWidth="1"/>
    <col min="7424" max="7425" width="6.6640625" style="22" bestFit="1" customWidth="1"/>
    <col min="7426" max="7426" width="7.109375" style="22" bestFit="1" customWidth="1"/>
    <col min="7427" max="7428" width="7.88671875" style="22" bestFit="1" customWidth="1"/>
    <col min="7429" max="7429" width="6.109375" style="22" bestFit="1" customWidth="1"/>
    <col min="7430" max="7430" width="8" style="22" bestFit="1" customWidth="1"/>
    <col min="7431" max="7668" width="9.109375" style="22"/>
    <col min="7669" max="7669" width="4.44140625" style="22" bestFit="1" customWidth="1"/>
    <col min="7670" max="7670" width="33.33203125" style="22" bestFit="1" customWidth="1"/>
    <col min="7671" max="7671" width="6" style="22" bestFit="1" customWidth="1"/>
    <col min="7672" max="7672" width="11.109375" style="22" customWidth="1"/>
    <col min="7673" max="7673" width="9.33203125" style="22" customWidth="1"/>
    <col min="7674" max="7674" width="7.88671875" style="22" bestFit="1" customWidth="1"/>
    <col min="7675" max="7675" width="8.88671875" style="22" customWidth="1"/>
    <col min="7676" max="7676" width="7.5546875" style="22" bestFit="1" customWidth="1"/>
    <col min="7677" max="7679" width="6.44140625" style="22" bestFit="1" customWidth="1"/>
    <col min="7680" max="7681" width="6.6640625" style="22" bestFit="1" customWidth="1"/>
    <col min="7682" max="7682" width="7.109375" style="22" bestFit="1" customWidth="1"/>
    <col min="7683" max="7684" width="7.88671875" style="22" bestFit="1" customWidth="1"/>
    <col min="7685" max="7685" width="6.109375" style="22" bestFit="1" customWidth="1"/>
    <col min="7686" max="7686" width="8" style="22" bestFit="1" customWidth="1"/>
    <col min="7687" max="7924" width="9.109375" style="22"/>
    <col min="7925" max="7925" width="4.44140625" style="22" bestFit="1" customWidth="1"/>
    <col min="7926" max="7926" width="33.33203125" style="22" bestFit="1" customWidth="1"/>
    <col min="7927" max="7927" width="6" style="22" bestFit="1" customWidth="1"/>
    <col min="7928" max="7928" width="11.109375" style="22" customWidth="1"/>
    <col min="7929" max="7929" width="9.33203125" style="22" customWidth="1"/>
    <col min="7930" max="7930" width="7.88671875" style="22" bestFit="1" customWidth="1"/>
    <col min="7931" max="7931" width="8.88671875" style="22" customWidth="1"/>
    <col min="7932" max="7932" width="7.5546875" style="22" bestFit="1" customWidth="1"/>
    <col min="7933" max="7935" width="6.44140625" style="22" bestFit="1" customWidth="1"/>
    <col min="7936" max="7937" width="6.6640625" style="22" bestFit="1" customWidth="1"/>
    <col min="7938" max="7938" width="7.109375" style="22" bestFit="1" customWidth="1"/>
    <col min="7939" max="7940" width="7.88671875" style="22" bestFit="1" customWidth="1"/>
    <col min="7941" max="7941" width="6.109375" style="22" bestFit="1" customWidth="1"/>
    <col min="7942" max="7942" width="8" style="22" bestFit="1" customWidth="1"/>
    <col min="7943" max="8180" width="9.109375" style="22"/>
    <col min="8181" max="8181" width="4.44140625" style="22" bestFit="1" customWidth="1"/>
    <col min="8182" max="8182" width="33.33203125" style="22" bestFit="1" customWidth="1"/>
    <col min="8183" max="8183" width="6" style="22" bestFit="1" customWidth="1"/>
    <col min="8184" max="8184" width="11.109375" style="22" customWidth="1"/>
    <col min="8185" max="8185" width="9.33203125" style="22" customWidth="1"/>
    <col min="8186" max="8186" width="7.88671875" style="22" bestFit="1" customWidth="1"/>
    <col min="8187" max="8187" width="8.88671875" style="22" customWidth="1"/>
    <col min="8188" max="8188" width="7.5546875" style="22" bestFit="1" customWidth="1"/>
    <col min="8189" max="8191" width="6.44140625" style="22" bestFit="1" customWidth="1"/>
    <col min="8192" max="8193" width="6.6640625" style="22" bestFit="1" customWidth="1"/>
    <col min="8194" max="8194" width="7.109375" style="22" bestFit="1" customWidth="1"/>
    <col min="8195" max="8196" width="7.88671875" style="22" bestFit="1" customWidth="1"/>
    <col min="8197" max="8197" width="6.109375" style="22" bestFit="1" customWidth="1"/>
    <col min="8198" max="8198" width="8" style="22" bestFit="1" customWidth="1"/>
    <col min="8199" max="8436" width="9.109375" style="22"/>
    <col min="8437" max="8437" width="4.44140625" style="22" bestFit="1" customWidth="1"/>
    <col min="8438" max="8438" width="33.33203125" style="22" bestFit="1" customWidth="1"/>
    <col min="8439" max="8439" width="6" style="22" bestFit="1" customWidth="1"/>
    <col min="8440" max="8440" width="11.109375" style="22" customWidth="1"/>
    <col min="8441" max="8441" width="9.33203125" style="22" customWidth="1"/>
    <col min="8442" max="8442" width="7.88671875" style="22" bestFit="1" customWidth="1"/>
    <col min="8443" max="8443" width="8.88671875" style="22" customWidth="1"/>
    <col min="8444" max="8444" width="7.5546875" style="22" bestFit="1" customWidth="1"/>
    <col min="8445" max="8447" width="6.44140625" style="22" bestFit="1" customWidth="1"/>
    <col min="8448" max="8449" width="6.6640625" style="22" bestFit="1" customWidth="1"/>
    <col min="8450" max="8450" width="7.109375" style="22" bestFit="1" customWidth="1"/>
    <col min="8451" max="8452" width="7.88671875" style="22" bestFit="1" customWidth="1"/>
    <col min="8453" max="8453" width="6.109375" style="22" bestFit="1" customWidth="1"/>
    <col min="8454" max="8454" width="8" style="22" bestFit="1" customWidth="1"/>
    <col min="8455" max="8692" width="9.109375" style="22"/>
    <col min="8693" max="8693" width="4.44140625" style="22" bestFit="1" customWidth="1"/>
    <col min="8694" max="8694" width="33.33203125" style="22" bestFit="1" customWidth="1"/>
    <col min="8695" max="8695" width="6" style="22" bestFit="1" customWidth="1"/>
    <col min="8696" max="8696" width="11.109375" style="22" customWidth="1"/>
    <col min="8697" max="8697" width="9.33203125" style="22" customWidth="1"/>
    <col min="8698" max="8698" width="7.88671875" style="22" bestFit="1" customWidth="1"/>
    <col min="8699" max="8699" width="8.88671875" style="22" customWidth="1"/>
    <col min="8700" max="8700" width="7.5546875" style="22" bestFit="1" customWidth="1"/>
    <col min="8701" max="8703" width="6.44140625" style="22" bestFit="1" customWidth="1"/>
    <col min="8704" max="8705" width="6.6640625" style="22" bestFit="1" customWidth="1"/>
    <col min="8706" max="8706" width="7.109375" style="22" bestFit="1" customWidth="1"/>
    <col min="8707" max="8708" width="7.88671875" style="22" bestFit="1" customWidth="1"/>
    <col min="8709" max="8709" width="6.109375" style="22" bestFit="1" customWidth="1"/>
    <col min="8710" max="8710" width="8" style="22" bestFit="1" customWidth="1"/>
    <col min="8711" max="8948" width="9.109375" style="22"/>
    <col min="8949" max="8949" width="4.44140625" style="22" bestFit="1" customWidth="1"/>
    <col min="8950" max="8950" width="33.33203125" style="22" bestFit="1" customWidth="1"/>
    <col min="8951" max="8951" width="6" style="22" bestFit="1" customWidth="1"/>
    <col min="8952" max="8952" width="11.109375" style="22" customWidth="1"/>
    <col min="8953" max="8953" width="9.33203125" style="22" customWidth="1"/>
    <col min="8954" max="8954" width="7.88671875" style="22" bestFit="1" customWidth="1"/>
    <col min="8955" max="8955" width="8.88671875" style="22" customWidth="1"/>
    <col min="8956" max="8956" width="7.5546875" style="22" bestFit="1" customWidth="1"/>
    <col min="8957" max="8959" width="6.44140625" style="22" bestFit="1" customWidth="1"/>
    <col min="8960" max="8961" width="6.6640625" style="22" bestFit="1" customWidth="1"/>
    <col min="8962" max="8962" width="7.109375" style="22" bestFit="1" customWidth="1"/>
    <col min="8963" max="8964" width="7.88671875" style="22" bestFit="1" customWidth="1"/>
    <col min="8965" max="8965" width="6.109375" style="22" bestFit="1" customWidth="1"/>
    <col min="8966" max="8966" width="8" style="22" bestFit="1" customWidth="1"/>
    <col min="8967" max="9204" width="9.109375" style="22"/>
    <col min="9205" max="9205" width="4.44140625" style="22" bestFit="1" customWidth="1"/>
    <col min="9206" max="9206" width="33.33203125" style="22" bestFit="1" customWidth="1"/>
    <col min="9207" max="9207" width="6" style="22" bestFit="1" customWidth="1"/>
    <col min="9208" max="9208" width="11.109375" style="22" customWidth="1"/>
    <col min="9209" max="9209" width="9.33203125" style="22" customWidth="1"/>
    <col min="9210" max="9210" width="7.88671875" style="22" bestFit="1" customWidth="1"/>
    <col min="9211" max="9211" width="8.88671875" style="22" customWidth="1"/>
    <col min="9212" max="9212" width="7.5546875" style="22" bestFit="1" customWidth="1"/>
    <col min="9213" max="9215" width="6.44140625" style="22" bestFit="1" customWidth="1"/>
    <col min="9216" max="9217" width="6.6640625" style="22" bestFit="1" customWidth="1"/>
    <col min="9218" max="9218" width="7.109375" style="22" bestFit="1" customWidth="1"/>
    <col min="9219" max="9220" width="7.88671875" style="22" bestFit="1" customWidth="1"/>
    <col min="9221" max="9221" width="6.109375" style="22" bestFit="1" customWidth="1"/>
    <col min="9222" max="9222" width="8" style="22" bestFit="1" customWidth="1"/>
    <col min="9223" max="9460" width="9.109375" style="22"/>
    <col min="9461" max="9461" width="4.44140625" style="22" bestFit="1" customWidth="1"/>
    <col min="9462" max="9462" width="33.33203125" style="22" bestFit="1" customWidth="1"/>
    <col min="9463" max="9463" width="6" style="22" bestFit="1" customWidth="1"/>
    <col min="9464" max="9464" width="11.109375" style="22" customWidth="1"/>
    <col min="9465" max="9465" width="9.33203125" style="22" customWidth="1"/>
    <col min="9466" max="9466" width="7.88671875" style="22" bestFit="1" customWidth="1"/>
    <col min="9467" max="9467" width="8.88671875" style="22" customWidth="1"/>
    <col min="9468" max="9468" width="7.5546875" style="22" bestFit="1" customWidth="1"/>
    <col min="9469" max="9471" width="6.44140625" style="22" bestFit="1" customWidth="1"/>
    <col min="9472" max="9473" width="6.6640625" style="22" bestFit="1" customWidth="1"/>
    <col min="9474" max="9474" width="7.109375" style="22" bestFit="1" customWidth="1"/>
    <col min="9475" max="9476" width="7.88671875" style="22" bestFit="1" customWidth="1"/>
    <col min="9477" max="9477" width="6.109375" style="22" bestFit="1" customWidth="1"/>
    <col min="9478" max="9478" width="8" style="22" bestFit="1" customWidth="1"/>
    <col min="9479" max="9716" width="9.109375" style="22"/>
    <col min="9717" max="9717" width="4.44140625" style="22" bestFit="1" customWidth="1"/>
    <col min="9718" max="9718" width="33.33203125" style="22" bestFit="1" customWidth="1"/>
    <col min="9719" max="9719" width="6" style="22" bestFit="1" customWidth="1"/>
    <col min="9720" max="9720" width="11.109375" style="22" customWidth="1"/>
    <col min="9721" max="9721" width="9.33203125" style="22" customWidth="1"/>
    <col min="9722" max="9722" width="7.88671875" style="22" bestFit="1" customWidth="1"/>
    <col min="9723" max="9723" width="8.88671875" style="22" customWidth="1"/>
    <col min="9724" max="9724" width="7.5546875" style="22" bestFit="1" customWidth="1"/>
    <col min="9725" max="9727" width="6.44140625" style="22" bestFit="1" customWidth="1"/>
    <col min="9728" max="9729" width="6.6640625" style="22" bestFit="1" customWidth="1"/>
    <col min="9730" max="9730" width="7.109375" style="22" bestFit="1" customWidth="1"/>
    <col min="9731" max="9732" width="7.88671875" style="22" bestFit="1" customWidth="1"/>
    <col min="9733" max="9733" width="6.109375" style="22" bestFit="1" customWidth="1"/>
    <col min="9734" max="9734" width="8" style="22" bestFit="1" customWidth="1"/>
    <col min="9735" max="9972" width="9.109375" style="22"/>
    <col min="9973" max="9973" width="4.44140625" style="22" bestFit="1" customWidth="1"/>
    <col min="9974" max="9974" width="33.33203125" style="22" bestFit="1" customWidth="1"/>
    <col min="9975" max="9975" width="6" style="22" bestFit="1" customWidth="1"/>
    <col min="9976" max="9976" width="11.109375" style="22" customWidth="1"/>
    <col min="9977" max="9977" width="9.33203125" style="22" customWidth="1"/>
    <col min="9978" max="9978" width="7.88671875" style="22" bestFit="1" customWidth="1"/>
    <col min="9979" max="9979" width="8.88671875" style="22" customWidth="1"/>
    <col min="9980" max="9980" width="7.5546875" style="22" bestFit="1" customWidth="1"/>
    <col min="9981" max="9983" width="6.44140625" style="22" bestFit="1" customWidth="1"/>
    <col min="9984" max="9985" width="6.6640625" style="22" bestFit="1" customWidth="1"/>
    <col min="9986" max="9986" width="7.109375" style="22" bestFit="1" customWidth="1"/>
    <col min="9987" max="9988" width="7.88671875" style="22" bestFit="1" customWidth="1"/>
    <col min="9989" max="9989" width="6.109375" style="22" bestFit="1" customWidth="1"/>
    <col min="9990" max="9990" width="8" style="22" bestFit="1" customWidth="1"/>
    <col min="9991" max="10228" width="9.109375" style="22"/>
    <col min="10229" max="10229" width="4.44140625" style="22" bestFit="1" customWidth="1"/>
    <col min="10230" max="10230" width="33.33203125" style="22" bestFit="1" customWidth="1"/>
    <col min="10231" max="10231" width="6" style="22" bestFit="1" customWidth="1"/>
    <col min="10232" max="10232" width="11.109375" style="22" customWidth="1"/>
    <col min="10233" max="10233" width="9.33203125" style="22" customWidth="1"/>
    <col min="10234" max="10234" width="7.88671875" style="22" bestFit="1" customWidth="1"/>
    <col min="10235" max="10235" width="8.88671875" style="22" customWidth="1"/>
    <col min="10236" max="10236" width="7.5546875" style="22" bestFit="1" customWidth="1"/>
    <col min="10237" max="10239" width="6.44140625" style="22" bestFit="1" customWidth="1"/>
    <col min="10240" max="10241" width="6.6640625" style="22" bestFit="1" customWidth="1"/>
    <col min="10242" max="10242" width="7.109375" style="22" bestFit="1" customWidth="1"/>
    <col min="10243" max="10244" width="7.88671875" style="22" bestFit="1" customWidth="1"/>
    <col min="10245" max="10245" width="6.109375" style="22" bestFit="1" customWidth="1"/>
    <col min="10246" max="10246" width="8" style="22" bestFit="1" customWidth="1"/>
    <col min="10247" max="10484" width="9.109375" style="22"/>
    <col min="10485" max="10485" width="4.44140625" style="22" bestFit="1" customWidth="1"/>
    <col min="10486" max="10486" width="33.33203125" style="22" bestFit="1" customWidth="1"/>
    <col min="10487" max="10487" width="6" style="22" bestFit="1" customWidth="1"/>
    <col min="10488" max="10488" width="11.109375" style="22" customWidth="1"/>
    <col min="10489" max="10489" width="9.33203125" style="22" customWidth="1"/>
    <col min="10490" max="10490" width="7.88671875" style="22" bestFit="1" customWidth="1"/>
    <col min="10491" max="10491" width="8.88671875" style="22" customWidth="1"/>
    <col min="10492" max="10492" width="7.5546875" style="22" bestFit="1" customWidth="1"/>
    <col min="10493" max="10495" width="6.44140625" style="22" bestFit="1" customWidth="1"/>
    <col min="10496" max="10497" width="6.6640625" style="22" bestFit="1" customWidth="1"/>
    <col min="10498" max="10498" width="7.109375" style="22" bestFit="1" customWidth="1"/>
    <col min="10499" max="10500" width="7.88671875" style="22" bestFit="1" customWidth="1"/>
    <col min="10501" max="10501" width="6.109375" style="22" bestFit="1" customWidth="1"/>
    <col min="10502" max="10502" width="8" style="22" bestFit="1" customWidth="1"/>
    <col min="10503" max="10740" width="9.109375" style="22"/>
    <col min="10741" max="10741" width="4.44140625" style="22" bestFit="1" customWidth="1"/>
    <col min="10742" max="10742" width="33.33203125" style="22" bestFit="1" customWidth="1"/>
    <col min="10743" max="10743" width="6" style="22" bestFit="1" customWidth="1"/>
    <col min="10744" max="10744" width="11.109375" style="22" customWidth="1"/>
    <col min="10745" max="10745" width="9.33203125" style="22" customWidth="1"/>
    <col min="10746" max="10746" width="7.88671875" style="22" bestFit="1" customWidth="1"/>
    <col min="10747" max="10747" width="8.88671875" style="22" customWidth="1"/>
    <col min="10748" max="10748" width="7.5546875" style="22" bestFit="1" customWidth="1"/>
    <col min="10749" max="10751" width="6.44140625" style="22" bestFit="1" customWidth="1"/>
    <col min="10752" max="10753" width="6.6640625" style="22" bestFit="1" customWidth="1"/>
    <col min="10754" max="10754" width="7.109375" style="22" bestFit="1" customWidth="1"/>
    <col min="10755" max="10756" width="7.88671875" style="22" bestFit="1" customWidth="1"/>
    <col min="10757" max="10757" width="6.109375" style="22" bestFit="1" customWidth="1"/>
    <col min="10758" max="10758" width="8" style="22" bestFit="1" customWidth="1"/>
    <col min="10759" max="10996" width="9.109375" style="22"/>
    <col min="10997" max="10997" width="4.44140625" style="22" bestFit="1" customWidth="1"/>
    <col min="10998" max="10998" width="33.33203125" style="22" bestFit="1" customWidth="1"/>
    <col min="10999" max="10999" width="6" style="22" bestFit="1" customWidth="1"/>
    <col min="11000" max="11000" width="11.109375" style="22" customWidth="1"/>
    <col min="11001" max="11001" width="9.33203125" style="22" customWidth="1"/>
    <col min="11002" max="11002" width="7.88671875" style="22" bestFit="1" customWidth="1"/>
    <col min="11003" max="11003" width="8.88671875" style="22" customWidth="1"/>
    <col min="11004" max="11004" width="7.5546875" style="22" bestFit="1" customWidth="1"/>
    <col min="11005" max="11007" width="6.44140625" style="22" bestFit="1" customWidth="1"/>
    <col min="11008" max="11009" width="6.6640625" style="22" bestFit="1" customWidth="1"/>
    <col min="11010" max="11010" width="7.109375" style="22" bestFit="1" customWidth="1"/>
    <col min="11011" max="11012" width="7.88671875" style="22" bestFit="1" customWidth="1"/>
    <col min="11013" max="11013" width="6.109375" style="22" bestFit="1" customWidth="1"/>
    <col min="11014" max="11014" width="8" style="22" bestFit="1" customWidth="1"/>
    <col min="11015" max="11252" width="9.109375" style="22"/>
    <col min="11253" max="11253" width="4.44140625" style="22" bestFit="1" customWidth="1"/>
    <col min="11254" max="11254" width="33.33203125" style="22" bestFit="1" customWidth="1"/>
    <col min="11255" max="11255" width="6" style="22" bestFit="1" customWidth="1"/>
    <col min="11256" max="11256" width="11.109375" style="22" customWidth="1"/>
    <col min="11257" max="11257" width="9.33203125" style="22" customWidth="1"/>
    <col min="11258" max="11258" width="7.88671875" style="22" bestFit="1" customWidth="1"/>
    <col min="11259" max="11259" width="8.88671875" style="22" customWidth="1"/>
    <col min="11260" max="11260" width="7.5546875" style="22" bestFit="1" customWidth="1"/>
    <col min="11261" max="11263" width="6.44140625" style="22" bestFit="1" customWidth="1"/>
    <col min="11264" max="11265" width="6.6640625" style="22" bestFit="1" customWidth="1"/>
    <col min="11266" max="11266" width="7.109375" style="22" bestFit="1" customWidth="1"/>
    <col min="11267" max="11268" width="7.88671875" style="22" bestFit="1" customWidth="1"/>
    <col min="11269" max="11269" width="6.109375" style="22" bestFit="1" customWidth="1"/>
    <col min="11270" max="11270" width="8" style="22" bestFit="1" customWidth="1"/>
    <col min="11271" max="11508" width="9.109375" style="22"/>
    <col min="11509" max="11509" width="4.44140625" style="22" bestFit="1" customWidth="1"/>
    <col min="11510" max="11510" width="33.33203125" style="22" bestFit="1" customWidth="1"/>
    <col min="11511" max="11511" width="6" style="22" bestFit="1" customWidth="1"/>
    <col min="11512" max="11512" width="11.109375" style="22" customWidth="1"/>
    <col min="11513" max="11513" width="9.33203125" style="22" customWidth="1"/>
    <col min="11514" max="11514" width="7.88671875" style="22" bestFit="1" customWidth="1"/>
    <col min="11515" max="11515" width="8.88671875" style="22" customWidth="1"/>
    <col min="11516" max="11516" width="7.5546875" style="22" bestFit="1" customWidth="1"/>
    <col min="11517" max="11519" width="6.44140625" style="22" bestFit="1" customWidth="1"/>
    <col min="11520" max="11521" width="6.6640625" style="22" bestFit="1" customWidth="1"/>
    <col min="11522" max="11522" width="7.109375" style="22" bestFit="1" customWidth="1"/>
    <col min="11523" max="11524" width="7.88671875" style="22" bestFit="1" customWidth="1"/>
    <col min="11525" max="11525" width="6.109375" style="22" bestFit="1" customWidth="1"/>
    <col min="11526" max="11526" width="8" style="22" bestFit="1" customWidth="1"/>
    <col min="11527" max="11764" width="9.109375" style="22"/>
    <col min="11765" max="11765" width="4.44140625" style="22" bestFit="1" customWidth="1"/>
    <col min="11766" max="11766" width="33.33203125" style="22" bestFit="1" customWidth="1"/>
    <col min="11767" max="11767" width="6" style="22" bestFit="1" customWidth="1"/>
    <col min="11768" max="11768" width="11.109375" style="22" customWidth="1"/>
    <col min="11769" max="11769" width="9.33203125" style="22" customWidth="1"/>
    <col min="11770" max="11770" width="7.88671875" style="22" bestFit="1" customWidth="1"/>
    <col min="11771" max="11771" width="8.88671875" style="22" customWidth="1"/>
    <col min="11772" max="11772" width="7.5546875" style="22" bestFit="1" customWidth="1"/>
    <col min="11773" max="11775" width="6.44140625" style="22" bestFit="1" customWidth="1"/>
    <col min="11776" max="11777" width="6.6640625" style="22" bestFit="1" customWidth="1"/>
    <col min="11778" max="11778" width="7.109375" style="22" bestFit="1" customWidth="1"/>
    <col min="11779" max="11780" width="7.88671875" style="22" bestFit="1" customWidth="1"/>
    <col min="11781" max="11781" width="6.109375" style="22" bestFit="1" customWidth="1"/>
    <col min="11782" max="11782" width="8" style="22" bestFit="1" customWidth="1"/>
    <col min="11783" max="12020" width="9.109375" style="22"/>
    <col min="12021" max="12021" width="4.44140625" style="22" bestFit="1" customWidth="1"/>
    <col min="12022" max="12022" width="33.33203125" style="22" bestFit="1" customWidth="1"/>
    <col min="12023" max="12023" width="6" style="22" bestFit="1" customWidth="1"/>
    <col min="12024" max="12024" width="11.109375" style="22" customWidth="1"/>
    <col min="12025" max="12025" width="9.33203125" style="22" customWidth="1"/>
    <col min="12026" max="12026" width="7.88671875" style="22" bestFit="1" customWidth="1"/>
    <col min="12027" max="12027" width="8.88671875" style="22" customWidth="1"/>
    <col min="12028" max="12028" width="7.5546875" style="22" bestFit="1" customWidth="1"/>
    <col min="12029" max="12031" width="6.44140625" style="22" bestFit="1" customWidth="1"/>
    <col min="12032" max="12033" width="6.6640625" style="22" bestFit="1" customWidth="1"/>
    <col min="12034" max="12034" width="7.109375" style="22" bestFit="1" customWidth="1"/>
    <col min="12035" max="12036" width="7.88671875" style="22" bestFit="1" customWidth="1"/>
    <col min="12037" max="12037" width="6.109375" style="22" bestFit="1" customWidth="1"/>
    <col min="12038" max="12038" width="8" style="22" bestFit="1" customWidth="1"/>
    <col min="12039" max="12276" width="9.109375" style="22"/>
    <col min="12277" max="12277" width="4.44140625" style="22" bestFit="1" customWidth="1"/>
    <col min="12278" max="12278" width="33.33203125" style="22" bestFit="1" customWidth="1"/>
    <col min="12279" max="12279" width="6" style="22" bestFit="1" customWidth="1"/>
    <col min="12280" max="12280" width="11.109375" style="22" customWidth="1"/>
    <col min="12281" max="12281" width="9.33203125" style="22" customWidth="1"/>
    <col min="12282" max="12282" width="7.88671875" style="22" bestFit="1" customWidth="1"/>
    <col min="12283" max="12283" width="8.88671875" style="22" customWidth="1"/>
    <col min="12284" max="12284" width="7.5546875" style="22" bestFit="1" customWidth="1"/>
    <col min="12285" max="12287" width="6.44140625" style="22" bestFit="1" customWidth="1"/>
    <col min="12288" max="12289" width="6.6640625" style="22" bestFit="1" customWidth="1"/>
    <col min="12290" max="12290" width="7.109375" style="22" bestFit="1" customWidth="1"/>
    <col min="12291" max="12292" width="7.88671875" style="22" bestFit="1" customWidth="1"/>
    <col min="12293" max="12293" width="6.109375" style="22" bestFit="1" customWidth="1"/>
    <col min="12294" max="12294" width="8" style="22" bestFit="1" customWidth="1"/>
    <col min="12295" max="12532" width="9.109375" style="22"/>
    <col min="12533" max="12533" width="4.44140625" style="22" bestFit="1" customWidth="1"/>
    <col min="12534" max="12534" width="33.33203125" style="22" bestFit="1" customWidth="1"/>
    <col min="12535" max="12535" width="6" style="22" bestFit="1" customWidth="1"/>
    <col min="12536" max="12536" width="11.109375" style="22" customWidth="1"/>
    <col min="12537" max="12537" width="9.33203125" style="22" customWidth="1"/>
    <col min="12538" max="12538" width="7.88671875" style="22" bestFit="1" customWidth="1"/>
    <col min="12539" max="12539" width="8.88671875" style="22" customWidth="1"/>
    <col min="12540" max="12540" width="7.5546875" style="22" bestFit="1" customWidth="1"/>
    <col min="12541" max="12543" width="6.44140625" style="22" bestFit="1" customWidth="1"/>
    <col min="12544" max="12545" width="6.6640625" style="22" bestFit="1" customWidth="1"/>
    <col min="12546" max="12546" width="7.109375" style="22" bestFit="1" customWidth="1"/>
    <col min="12547" max="12548" width="7.88671875" style="22" bestFit="1" customWidth="1"/>
    <col min="12549" max="12549" width="6.109375" style="22" bestFit="1" customWidth="1"/>
    <col min="12550" max="12550" width="8" style="22" bestFit="1" customWidth="1"/>
    <col min="12551" max="12788" width="9.109375" style="22"/>
    <col min="12789" max="12789" width="4.44140625" style="22" bestFit="1" customWidth="1"/>
    <col min="12790" max="12790" width="33.33203125" style="22" bestFit="1" customWidth="1"/>
    <col min="12791" max="12791" width="6" style="22" bestFit="1" customWidth="1"/>
    <col min="12792" max="12792" width="11.109375" style="22" customWidth="1"/>
    <col min="12793" max="12793" width="9.33203125" style="22" customWidth="1"/>
    <col min="12794" max="12794" width="7.88671875" style="22" bestFit="1" customWidth="1"/>
    <col min="12795" max="12795" width="8.88671875" style="22" customWidth="1"/>
    <col min="12796" max="12796" width="7.5546875" style="22" bestFit="1" customWidth="1"/>
    <col min="12797" max="12799" width="6.44140625" style="22" bestFit="1" customWidth="1"/>
    <col min="12800" max="12801" width="6.6640625" style="22" bestFit="1" customWidth="1"/>
    <col min="12802" max="12802" width="7.109375" style="22" bestFit="1" customWidth="1"/>
    <col min="12803" max="12804" width="7.88671875" style="22" bestFit="1" customWidth="1"/>
    <col min="12805" max="12805" width="6.109375" style="22" bestFit="1" customWidth="1"/>
    <col min="12806" max="12806" width="8" style="22" bestFit="1" customWidth="1"/>
    <col min="12807" max="13044" width="9.109375" style="22"/>
    <col min="13045" max="13045" width="4.44140625" style="22" bestFit="1" customWidth="1"/>
    <col min="13046" max="13046" width="33.33203125" style="22" bestFit="1" customWidth="1"/>
    <col min="13047" max="13047" width="6" style="22" bestFit="1" customWidth="1"/>
    <col min="13048" max="13048" width="11.109375" style="22" customWidth="1"/>
    <col min="13049" max="13049" width="9.33203125" style="22" customWidth="1"/>
    <col min="13050" max="13050" width="7.88671875" style="22" bestFit="1" customWidth="1"/>
    <col min="13051" max="13051" width="8.88671875" style="22" customWidth="1"/>
    <col min="13052" max="13052" width="7.5546875" style="22" bestFit="1" customWidth="1"/>
    <col min="13053" max="13055" width="6.44140625" style="22" bestFit="1" customWidth="1"/>
    <col min="13056" max="13057" width="6.6640625" style="22" bestFit="1" customWidth="1"/>
    <col min="13058" max="13058" width="7.109375" style="22" bestFit="1" customWidth="1"/>
    <col min="13059" max="13060" width="7.88671875" style="22" bestFit="1" customWidth="1"/>
    <col min="13061" max="13061" width="6.109375" style="22" bestFit="1" customWidth="1"/>
    <col min="13062" max="13062" width="8" style="22" bestFit="1" customWidth="1"/>
    <col min="13063" max="13300" width="9.109375" style="22"/>
    <col min="13301" max="13301" width="4.44140625" style="22" bestFit="1" customWidth="1"/>
    <col min="13302" max="13302" width="33.33203125" style="22" bestFit="1" customWidth="1"/>
    <col min="13303" max="13303" width="6" style="22" bestFit="1" customWidth="1"/>
    <col min="13304" max="13304" width="11.109375" style="22" customWidth="1"/>
    <col min="13305" max="13305" width="9.33203125" style="22" customWidth="1"/>
    <col min="13306" max="13306" width="7.88671875" style="22" bestFit="1" customWidth="1"/>
    <col min="13307" max="13307" width="8.88671875" style="22" customWidth="1"/>
    <col min="13308" max="13308" width="7.5546875" style="22" bestFit="1" customWidth="1"/>
    <col min="13309" max="13311" width="6.44140625" style="22" bestFit="1" customWidth="1"/>
    <col min="13312" max="13313" width="6.6640625" style="22" bestFit="1" customWidth="1"/>
    <col min="13314" max="13314" width="7.109375" style="22" bestFit="1" customWidth="1"/>
    <col min="13315" max="13316" width="7.88671875" style="22" bestFit="1" customWidth="1"/>
    <col min="13317" max="13317" width="6.109375" style="22" bestFit="1" customWidth="1"/>
    <col min="13318" max="13318" width="8" style="22" bestFit="1" customWidth="1"/>
    <col min="13319" max="13556" width="9.109375" style="22"/>
    <col min="13557" max="13557" width="4.44140625" style="22" bestFit="1" customWidth="1"/>
    <col min="13558" max="13558" width="33.33203125" style="22" bestFit="1" customWidth="1"/>
    <col min="13559" max="13559" width="6" style="22" bestFit="1" customWidth="1"/>
    <col min="13560" max="13560" width="11.109375" style="22" customWidth="1"/>
    <col min="13561" max="13561" width="9.33203125" style="22" customWidth="1"/>
    <col min="13562" max="13562" width="7.88671875" style="22" bestFit="1" customWidth="1"/>
    <col min="13563" max="13563" width="8.88671875" style="22" customWidth="1"/>
    <col min="13564" max="13564" width="7.5546875" style="22" bestFit="1" customWidth="1"/>
    <col min="13565" max="13567" width="6.44140625" style="22" bestFit="1" customWidth="1"/>
    <col min="13568" max="13569" width="6.6640625" style="22" bestFit="1" customWidth="1"/>
    <col min="13570" max="13570" width="7.109375" style="22" bestFit="1" customWidth="1"/>
    <col min="13571" max="13572" width="7.88671875" style="22" bestFit="1" customWidth="1"/>
    <col min="13573" max="13573" width="6.109375" style="22" bestFit="1" customWidth="1"/>
    <col min="13574" max="13574" width="8" style="22" bestFit="1" customWidth="1"/>
    <col min="13575" max="13812" width="9.109375" style="22"/>
    <col min="13813" max="13813" width="4.44140625" style="22" bestFit="1" customWidth="1"/>
    <col min="13814" max="13814" width="33.33203125" style="22" bestFit="1" customWidth="1"/>
    <col min="13815" max="13815" width="6" style="22" bestFit="1" customWidth="1"/>
    <col min="13816" max="13816" width="11.109375" style="22" customWidth="1"/>
    <col min="13817" max="13817" width="9.33203125" style="22" customWidth="1"/>
    <col min="13818" max="13818" width="7.88671875" style="22" bestFit="1" customWidth="1"/>
    <col min="13819" max="13819" width="8.88671875" style="22" customWidth="1"/>
    <col min="13820" max="13820" width="7.5546875" style="22" bestFit="1" customWidth="1"/>
    <col min="13821" max="13823" width="6.44140625" style="22" bestFit="1" customWidth="1"/>
    <col min="13824" max="13825" width="6.6640625" style="22" bestFit="1" customWidth="1"/>
    <col min="13826" max="13826" width="7.109375" style="22" bestFit="1" customWidth="1"/>
    <col min="13827" max="13828" width="7.88671875" style="22" bestFit="1" customWidth="1"/>
    <col min="13829" max="13829" width="6.109375" style="22" bestFit="1" customWidth="1"/>
    <col min="13830" max="13830" width="8" style="22" bestFit="1" customWidth="1"/>
    <col min="13831" max="14068" width="9.109375" style="22"/>
    <col min="14069" max="14069" width="4.44140625" style="22" bestFit="1" customWidth="1"/>
    <col min="14070" max="14070" width="33.33203125" style="22" bestFit="1" customWidth="1"/>
    <col min="14071" max="14071" width="6" style="22" bestFit="1" customWidth="1"/>
    <col min="14072" max="14072" width="11.109375" style="22" customWidth="1"/>
    <col min="14073" max="14073" width="9.33203125" style="22" customWidth="1"/>
    <col min="14074" max="14074" width="7.88671875" style="22" bestFit="1" customWidth="1"/>
    <col min="14075" max="14075" width="8.88671875" style="22" customWidth="1"/>
    <col min="14076" max="14076" width="7.5546875" style="22" bestFit="1" customWidth="1"/>
    <col min="14077" max="14079" width="6.44140625" style="22" bestFit="1" customWidth="1"/>
    <col min="14080" max="14081" width="6.6640625" style="22" bestFit="1" customWidth="1"/>
    <col min="14082" max="14082" width="7.109375" style="22" bestFit="1" customWidth="1"/>
    <col min="14083" max="14084" width="7.88671875" style="22" bestFit="1" customWidth="1"/>
    <col min="14085" max="14085" width="6.109375" style="22" bestFit="1" customWidth="1"/>
    <col min="14086" max="14086" width="8" style="22" bestFit="1" customWidth="1"/>
    <col min="14087" max="14324" width="9.109375" style="22"/>
    <col min="14325" max="14325" width="4.44140625" style="22" bestFit="1" customWidth="1"/>
    <col min="14326" max="14326" width="33.33203125" style="22" bestFit="1" customWidth="1"/>
    <col min="14327" max="14327" width="6" style="22" bestFit="1" customWidth="1"/>
    <col min="14328" max="14328" width="11.109375" style="22" customWidth="1"/>
    <col min="14329" max="14329" width="9.33203125" style="22" customWidth="1"/>
    <col min="14330" max="14330" width="7.88671875" style="22" bestFit="1" customWidth="1"/>
    <col min="14331" max="14331" width="8.88671875" style="22" customWidth="1"/>
    <col min="14332" max="14332" width="7.5546875" style="22" bestFit="1" customWidth="1"/>
    <col min="14333" max="14335" width="6.44140625" style="22" bestFit="1" customWidth="1"/>
    <col min="14336" max="14337" width="6.6640625" style="22" bestFit="1" customWidth="1"/>
    <col min="14338" max="14338" width="7.109375" style="22" bestFit="1" customWidth="1"/>
    <col min="14339" max="14340" width="7.88671875" style="22" bestFit="1" customWidth="1"/>
    <col min="14341" max="14341" width="6.109375" style="22" bestFit="1" customWidth="1"/>
    <col min="14342" max="14342" width="8" style="22" bestFit="1" customWidth="1"/>
    <col min="14343" max="14580" width="9.109375" style="22"/>
    <col min="14581" max="14581" width="4.44140625" style="22" bestFit="1" customWidth="1"/>
    <col min="14582" max="14582" width="33.33203125" style="22" bestFit="1" customWidth="1"/>
    <col min="14583" max="14583" width="6" style="22" bestFit="1" customWidth="1"/>
    <col min="14584" max="14584" width="11.109375" style="22" customWidth="1"/>
    <col min="14585" max="14585" width="9.33203125" style="22" customWidth="1"/>
    <col min="14586" max="14586" width="7.88671875" style="22" bestFit="1" customWidth="1"/>
    <col min="14587" max="14587" width="8.88671875" style="22" customWidth="1"/>
    <col min="14588" max="14588" width="7.5546875" style="22" bestFit="1" customWidth="1"/>
    <col min="14589" max="14591" width="6.44140625" style="22" bestFit="1" customWidth="1"/>
    <col min="14592" max="14593" width="6.6640625" style="22" bestFit="1" customWidth="1"/>
    <col min="14594" max="14594" width="7.109375" style="22" bestFit="1" customWidth="1"/>
    <col min="14595" max="14596" width="7.88671875" style="22" bestFit="1" customWidth="1"/>
    <col min="14597" max="14597" width="6.109375" style="22" bestFit="1" customWidth="1"/>
    <col min="14598" max="14598" width="8" style="22" bestFit="1" customWidth="1"/>
    <col min="14599" max="14836" width="9.109375" style="22"/>
    <col min="14837" max="14837" width="4.44140625" style="22" bestFit="1" customWidth="1"/>
    <col min="14838" max="14838" width="33.33203125" style="22" bestFit="1" customWidth="1"/>
    <col min="14839" max="14839" width="6" style="22" bestFit="1" customWidth="1"/>
    <col min="14840" max="14840" width="11.109375" style="22" customWidth="1"/>
    <col min="14841" max="14841" width="9.33203125" style="22" customWidth="1"/>
    <col min="14842" max="14842" width="7.88671875" style="22" bestFit="1" customWidth="1"/>
    <col min="14843" max="14843" width="8.88671875" style="22" customWidth="1"/>
    <col min="14844" max="14844" width="7.5546875" style="22" bestFit="1" customWidth="1"/>
    <col min="14845" max="14847" width="6.44140625" style="22" bestFit="1" customWidth="1"/>
    <col min="14848" max="14849" width="6.6640625" style="22" bestFit="1" customWidth="1"/>
    <col min="14850" max="14850" width="7.109375" style="22" bestFit="1" customWidth="1"/>
    <col min="14851" max="14852" width="7.88671875" style="22" bestFit="1" customWidth="1"/>
    <col min="14853" max="14853" width="6.109375" style="22" bestFit="1" customWidth="1"/>
    <col min="14854" max="14854" width="8" style="22" bestFit="1" customWidth="1"/>
    <col min="14855" max="15092" width="9.109375" style="22"/>
    <col min="15093" max="15093" width="4.44140625" style="22" bestFit="1" customWidth="1"/>
    <col min="15094" max="15094" width="33.33203125" style="22" bestFit="1" customWidth="1"/>
    <col min="15095" max="15095" width="6" style="22" bestFit="1" customWidth="1"/>
    <col min="15096" max="15096" width="11.109375" style="22" customWidth="1"/>
    <col min="15097" max="15097" width="9.33203125" style="22" customWidth="1"/>
    <col min="15098" max="15098" width="7.88671875" style="22" bestFit="1" customWidth="1"/>
    <col min="15099" max="15099" width="8.88671875" style="22" customWidth="1"/>
    <col min="15100" max="15100" width="7.5546875" style="22" bestFit="1" customWidth="1"/>
    <col min="15101" max="15103" width="6.44140625" style="22" bestFit="1" customWidth="1"/>
    <col min="15104" max="15105" width="6.6640625" style="22" bestFit="1" customWidth="1"/>
    <col min="15106" max="15106" width="7.109375" style="22" bestFit="1" customWidth="1"/>
    <col min="15107" max="15108" width="7.88671875" style="22" bestFit="1" customWidth="1"/>
    <col min="15109" max="15109" width="6.109375" style="22" bestFit="1" customWidth="1"/>
    <col min="15110" max="15110" width="8" style="22" bestFit="1" customWidth="1"/>
    <col min="15111" max="15348" width="9.109375" style="22"/>
    <col min="15349" max="15349" width="4.44140625" style="22" bestFit="1" customWidth="1"/>
    <col min="15350" max="15350" width="33.33203125" style="22" bestFit="1" customWidth="1"/>
    <col min="15351" max="15351" width="6" style="22" bestFit="1" customWidth="1"/>
    <col min="15352" max="15352" width="11.109375" style="22" customWidth="1"/>
    <col min="15353" max="15353" width="9.33203125" style="22" customWidth="1"/>
    <col min="15354" max="15354" width="7.88671875" style="22" bestFit="1" customWidth="1"/>
    <col min="15355" max="15355" width="8.88671875" style="22" customWidth="1"/>
    <col min="15356" max="15356" width="7.5546875" style="22" bestFit="1" customWidth="1"/>
    <col min="15357" max="15359" width="6.44140625" style="22" bestFit="1" customWidth="1"/>
    <col min="15360" max="15361" width="6.6640625" style="22" bestFit="1" customWidth="1"/>
    <col min="15362" max="15362" width="7.109375" style="22" bestFit="1" customWidth="1"/>
    <col min="15363" max="15364" width="7.88671875" style="22" bestFit="1" customWidth="1"/>
    <col min="15365" max="15365" width="6.109375" style="22" bestFit="1" customWidth="1"/>
    <col min="15366" max="15366" width="8" style="22" bestFit="1" customWidth="1"/>
    <col min="15367" max="15604" width="9.109375" style="22"/>
    <col min="15605" max="15605" width="4.44140625" style="22" bestFit="1" customWidth="1"/>
    <col min="15606" max="15606" width="33.33203125" style="22" bestFit="1" customWidth="1"/>
    <col min="15607" max="15607" width="6" style="22" bestFit="1" customWidth="1"/>
    <col min="15608" max="15608" width="11.109375" style="22" customWidth="1"/>
    <col min="15609" max="15609" width="9.33203125" style="22" customWidth="1"/>
    <col min="15610" max="15610" width="7.88671875" style="22" bestFit="1" customWidth="1"/>
    <col min="15611" max="15611" width="8.88671875" style="22" customWidth="1"/>
    <col min="15612" max="15612" width="7.5546875" style="22" bestFit="1" customWidth="1"/>
    <col min="15613" max="15615" width="6.44140625" style="22" bestFit="1" customWidth="1"/>
    <col min="15616" max="15617" width="6.6640625" style="22" bestFit="1" customWidth="1"/>
    <col min="15618" max="15618" width="7.109375" style="22" bestFit="1" customWidth="1"/>
    <col min="15619" max="15620" width="7.88671875" style="22" bestFit="1" customWidth="1"/>
    <col min="15621" max="15621" width="6.109375" style="22" bestFit="1" customWidth="1"/>
    <col min="15622" max="15622" width="8" style="22" bestFit="1" customWidth="1"/>
    <col min="15623" max="15860" width="9.109375" style="22"/>
    <col min="15861" max="15861" width="4.44140625" style="22" bestFit="1" customWidth="1"/>
    <col min="15862" max="15862" width="33.33203125" style="22" bestFit="1" customWidth="1"/>
    <col min="15863" max="15863" width="6" style="22" bestFit="1" customWidth="1"/>
    <col min="15864" max="15864" width="11.109375" style="22" customWidth="1"/>
    <col min="15865" max="15865" width="9.33203125" style="22" customWidth="1"/>
    <col min="15866" max="15866" width="7.88671875" style="22" bestFit="1" customWidth="1"/>
    <col min="15867" max="15867" width="8.88671875" style="22" customWidth="1"/>
    <col min="15868" max="15868" width="7.5546875" style="22" bestFit="1" customWidth="1"/>
    <col min="15869" max="15871" width="6.44140625" style="22" bestFit="1" customWidth="1"/>
    <col min="15872" max="15873" width="6.6640625" style="22" bestFit="1" customWidth="1"/>
    <col min="15874" max="15874" width="7.109375" style="22" bestFit="1" customWidth="1"/>
    <col min="15875" max="15876" width="7.88671875" style="22" bestFit="1" customWidth="1"/>
    <col min="15877" max="15877" width="6.109375" style="22" bestFit="1" customWidth="1"/>
    <col min="15878" max="15878" width="8" style="22" bestFit="1" customWidth="1"/>
    <col min="15879" max="16116" width="9.109375" style="22"/>
    <col min="16117" max="16117" width="4.44140625" style="22" bestFit="1" customWidth="1"/>
    <col min="16118" max="16118" width="33.33203125" style="22" bestFit="1" customWidth="1"/>
    <col min="16119" max="16119" width="6" style="22" bestFit="1" customWidth="1"/>
    <col min="16120" max="16120" width="11.109375" style="22" customWidth="1"/>
    <col min="16121" max="16121" width="9.33203125" style="22" customWidth="1"/>
    <col min="16122" max="16122" width="7.88671875" style="22" bestFit="1" customWidth="1"/>
    <col min="16123" max="16123" width="8.88671875" style="22" customWidth="1"/>
    <col min="16124" max="16124" width="7.5546875" style="22" bestFit="1" customWidth="1"/>
    <col min="16125" max="16127" width="6.44140625" style="22" bestFit="1" customWidth="1"/>
    <col min="16128" max="16129" width="6.6640625" style="22" bestFit="1" customWidth="1"/>
    <col min="16130" max="16130" width="7.109375" style="22" bestFit="1" customWidth="1"/>
    <col min="16131" max="16132" width="7.88671875" style="22" bestFit="1" customWidth="1"/>
    <col min="16133" max="16133" width="6.109375" style="22" bestFit="1" customWidth="1"/>
    <col min="16134" max="16134" width="8" style="22" bestFit="1" customWidth="1"/>
    <col min="16135" max="16384" width="9.109375" style="22"/>
  </cols>
  <sheetData>
    <row r="1" spans="1:18" s="29" customFormat="1" ht="16.8" x14ac:dyDescent="0.3">
      <c r="A1" s="466" t="s">
        <v>196</v>
      </c>
      <c r="B1" s="466"/>
      <c r="C1" s="27"/>
      <c r="D1" s="44"/>
      <c r="E1" s="27"/>
      <c r="F1" s="76"/>
      <c r="G1" s="77">
        <f>G9-'B-01'!F9</f>
        <v>0</v>
      </c>
      <c r="H1" s="77">
        <f>H9-'B-01'!G9</f>
        <v>0</v>
      </c>
      <c r="I1" s="78">
        <f>I9-'B-01'!H9</f>
        <v>0</v>
      </c>
      <c r="J1" s="77">
        <f>J9-'B-01'!I9</f>
        <v>0</v>
      </c>
      <c r="K1" s="77">
        <f>K9-'B-01'!J9</f>
        <v>0</v>
      </c>
      <c r="L1" s="77">
        <f>L9-'B-01'!K9</f>
        <v>0</v>
      </c>
      <c r="M1" s="77">
        <f>M9-'B-01'!L9</f>
        <v>0</v>
      </c>
      <c r="N1" s="77">
        <f>N9-'B-01'!M9</f>
        <v>0</v>
      </c>
      <c r="O1" s="77">
        <f>O9-'B-01'!N9</f>
        <v>0</v>
      </c>
    </row>
    <row r="2" spans="1:18" s="29" customFormat="1" ht="16.5" customHeight="1" x14ac:dyDescent="0.3">
      <c r="A2" s="467" t="s">
        <v>202</v>
      </c>
      <c r="B2" s="467"/>
      <c r="C2" s="467"/>
      <c r="D2" s="467"/>
      <c r="E2" s="467"/>
      <c r="F2" s="467"/>
      <c r="G2" s="467"/>
      <c r="H2" s="467"/>
      <c r="I2" s="467"/>
      <c r="J2" s="467"/>
      <c r="K2" s="467"/>
      <c r="L2" s="467"/>
      <c r="M2" s="467"/>
      <c r="N2" s="467"/>
      <c r="O2" s="467"/>
    </row>
    <row r="3" spans="1:18" s="29" customFormat="1" ht="20.25" customHeight="1" x14ac:dyDescent="0.3">
      <c r="A3" s="480" t="s">
        <v>274</v>
      </c>
      <c r="B3" s="480"/>
      <c r="C3" s="480"/>
      <c r="D3" s="480"/>
      <c r="E3" s="480"/>
      <c r="F3" s="480"/>
      <c r="G3" s="480"/>
      <c r="H3" s="480"/>
      <c r="I3" s="480"/>
      <c r="J3" s="480"/>
      <c r="K3" s="480"/>
      <c r="L3" s="480"/>
      <c r="M3" s="480"/>
      <c r="N3" s="480"/>
      <c r="O3" s="480"/>
    </row>
    <row r="4" spans="1:18" ht="20.25" customHeight="1" x14ac:dyDescent="0.25">
      <c r="A4" s="484" t="s">
        <v>0</v>
      </c>
      <c r="B4" s="484" t="s">
        <v>1</v>
      </c>
      <c r="C4" s="484" t="s">
        <v>2</v>
      </c>
      <c r="D4" s="483" t="s">
        <v>126</v>
      </c>
      <c r="E4" s="483" t="s">
        <v>127</v>
      </c>
      <c r="F4" s="483" t="s">
        <v>128</v>
      </c>
      <c r="G4" s="483"/>
      <c r="H4" s="483"/>
      <c r="I4" s="483"/>
      <c r="J4" s="483"/>
      <c r="K4" s="483"/>
      <c r="L4" s="483"/>
      <c r="M4" s="483"/>
      <c r="N4" s="483"/>
      <c r="O4" s="483"/>
    </row>
    <row r="5" spans="1:18" s="23" customFormat="1" ht="27.75" customHeight="1" x14ac:dyDescent="0.25">
      <c r="A5" s="484"/>
      <c r="B5" s="484"/>
      <c r="C5" s="484"/>
      <c r="D5" s="483"/>
      <c r="E5" s="483"/>
      <c r="F5" s="203" t="s">
        <v>242</v>
      </c>
      <c r="G5" s="203" t="s">
        <v>243</v>
      </c>
      <c r="H5" s="203" t="s">
        <v>244</v>
      </c>
      <c r="I5" s="203" t="s">
        <v>245</v>
      </c>
      <c r="J5" s="203" t="s">
        <v>246</v>
      </c>
      <c r="K5" s="203" t="s">
        <v>247</v>
      </c>
      <c r="L5" s="203" t="s">
        <v>248</v>
      </c>
      <c r="M5" s="203" t="s">
        <v>249</v>
      </c>
      <c r="N5" s="203" t="s">
        <v>250</v>
      </c>
      <c r="O5" s="203" t="s">
        <v>251</v>
      </c>
      <c r="R5" s="158"/>
    </row>
    <row r="6" spans="1:18" s="70" customFormat="1" ht="18" customHeight="1" x14ac:dyDescent="0.25">
      <c r="A6" s="84" t="s">
        <v>130</v>
      </c>
      <c r="B6" s="84" t="s">
        <v>131</v>
      </c>
      <c r="C6" s="84" t="s">
        <v>132</v>
      </c>
      <c r="D6" s="84" t="s">
        <v>252</v>
      </c>
      <c r="E6" s="85" t="s">
        <v>129</v>
      </c>
      <c r="F6" s="84" t="s">
        <v>134</v>
      </c>
      <c r="G6" s="84" t="s">
        <v>135</v>
      </c>
      <c r="H6" s="84" t="s">
        <v>136</v>
      </c>
      <c r="I6" s="84" t="s">
        <v>137</v>
      </c>
      <c r="J6" s="84" t="s">
        <v>138</v>
      </c>
      <c r="K6" s="84" t="s">
        <v>139</v>
      </c>
      <c r="L6" s="84" t="s">
        <v>140</v>
      </c>
      <c r="M6" s="84" t="s">
        <v>141</v>
      </c>
      <c r="N6" s="84" t="s">
        <v>142</v>
      </c>
      <c r="O6" s="84" t="s">
        <v>148</v>
      </c>
    </row>
    <row r="7" spans="1:18" ht="21" customHeight="1" x14ac:dyDescent="0.25">
      <c r="A7" s="193"/>
      <c r="B7" s="192" t="s">
        <v>143</v>
      </c>
      <c r="C7" s="94"/>
      <c r="D7" s="284">
        <v>6794.0005020000008</v>
      </c>
      <c r="E7" s="284">
        <v>100</v>
      </c>
      <c r="F7" s="284">
        <v>248.73125600000003</v>
      </c>
      <c r="G7" s="284">
        <v>28.667099999999998</v>
      </c>
      <c r="H7" s="284">
        <v>17.023999999999997</v>
      </c>
      <c r="I7" s="284">
        <v>156.01761800000003</v>
      </c>
      <c r="J7" s="284">
        <v>222.57587799999999</v>
      </c>
      <c r="K7" s="284">
        <v>101.289433</v>
      </c>
      <c r="L7" s="284">
        <v>578.42457000000002</v>
      </c>
      <c r="M7" s="284">
        <v>357.94741700000003</v>
      </c>
      <c r="N7" s="284">
        <v>1177.379023</v>
      </c>
      <c r="O7" s="284">
        <v>3905.9442070000005</v>
      </c>
    </row>
    <row r="8" spans="1:18" s="15" customFormat="1" ht="15.75" customHeight="1" x14ac:dyDescent="0.25">
      <c r="A8" s="95">
        <v>1</v>
      </c>
      <c r="B8" s="96" t="s">
        <v>54</v>
      </c>
      <c r="C8" s="193" t="s">
        <v>5</v>
      </c>
      <c r="D8" s="284">
        <v>3325.0000160000004</v>
      </c>
      <c r="E8" s="284">
        <v>48.9402380088314</v>
      </c>
      <c r="F8" s="284">
        <v>82.449300000000008</v>
      </c>
      <c r="G8" s="284">
        <v>1.018114</v>
      </c>
      <c r="H8" s="284">
        <v>0</v>
      </c>
      <c r="I8" s="284">
        <v>35.895820000000001</v>
      </c>
      <c r="J8" s="284">
        <v>76.024137999999994</v>
      </c>
      <c r="K8" s="284">
        <v>16.08699</v>
      </c>
      <c r="L8" s="284">
        <v>178.51881</v>
      </c>
      <c r="M8" s="284">
        <v>167.31003699999997</v>
      </c>
      <c r="N8" s="284">
        <v>846.58963300000005</v>
      </c>
      <c r="O8" s="284">
        <v>1921.107174</v>
      </c>
    </row>
    <row r="9" spans="1:18" ht="15.75" customHeight="1" x14ac:dyDescent="0.25">
      <c r="A9" s="97"/>
      <c r="B9" s="98" t="s">
        <v>174</v>
      </c>
      <c r="C9" s="94"/>
      <c r="D9" s="285"/>
      <c r="E9" s="285"/>
      <c r="F9" s="374"/>
      <c r="G9" s="374"/>
      <c r="H9" s="374"/>
      <c r="I9" s="374"/>
      <c r="J9" s="374"/>
      <c r="K9" s="374"/>
      <c r="L9" s="374"/>
      <c r="M9" s="374"/>
      <c r="N9" s="374"/>
      <c r="O9" s="374"/>
      <c r="Q9" s="15"/>
    </row>
    <row r="10" spans="1:18" s="14" customFormat="1" ht="15.75" customHeight="1" x14ac:dyDescent="0.25">
      <c r="A10" s="99" t="s">
        <v>55</v>
      </c>
      <c r="B10" s="100" t="s">
        <v>56</v>
      </c>
      <c r="C10" s="102" t="s">
        <v>6</v>
      </c>
      <c r="D10" s="285">
        <v>1052.9705100000001</v>
      </c>
      <c r="E10" s="285">
        <v>15.498534474497452</v>
      </c>
      <c r="F10" s="374">
        <v>4.4267499999999993</v>
      </c>
      <c r="G10" s="374">
        <v>0</v>
      </c>
      <c r="H10" s="374">
        <v>0</v>
      </c>
      <c r="I10" s="374">
        <v>0.15499999999999997</v>
      </c>
      <c r="J10" s="374">
        <v>11.554320000000001</v>
      </c>
      <c r="K10" s="374">
        <v>0</v>
      </c>
      <c r="L10" s="374">
        <v>25.633309999999994</v>
      </c>
      <c r="M10" s="374">
        <v>18.112689999999994</v>
      </c>
      <c r="N10" s="374">
        <v>561.81486000000007</v>
      </c>
      <c r="O10" s="374">
        <v>431.27358000000004</v>
      </c>
      <c r="Q10" s="15"/>
    </row>
    <row r="11" spans="1:18" s="14" customFormat="1" ht="15.75" customHeight="1" x14ac:dyDescent="0.25">
      <c r="A11" s="106"/>
      <c r="B11" s="146" t="s">
        <v>57</v>
      </c>
      <c r="C11" s="101" t="s">
        <v>7</v>
      </c>
      <c r="D11" s="286">
        <v>1009.0077700000001</v>
      </c>
      <c r="E11" s="286">
        <v>14.851452685394575</v>
      </c>
      <c r="F11" s="375">
        <v>4.2657499999999997</v>
      </c>
      <c r="G11" s="375">
        <v>0</v>
      </c>
      <c r="H11" s="375">
        <v>0</v>
      </c>
      <c r="I11" s="375">
        <v>0.155</v>
      </c>
      <c r="J11" s="375">
        <v>4.5132999999999992</v>
      </c>
      <c r="K11" s="375">
        <v>0</v>
      </c>
      <c r="L11" s="375">
        <v>4.5440599999999982</v>
      </c>
      <c r="M11" s="375">
        <v>15.130579999999998</v>
      </c>
      <c r="N11" s="375">
        <v>560.29222000000004</v>
      </c>
      <c r="O11" s="375">
        <v>420.10286000000002</v>
      </c>
    </row>
    <row r="12" spans="1:18" ht="15.75" customHeight="1" x14ac:dyDescent="0.25">
      <c r="A12" s="99" t="s">
        <v>58</v>
      </c>
      <c r="B12" s="103" t="s">
        <v>59</v>
      </c>
      <c r="C12" s="94" t="s">
        <v>8</v>
      </c>
      <c r="D12" s="285">
        <v>268.34410000000003</v>
      </c>
      <c r="E12" s="285">
        <v>3.9497215215248445</v>
      </c>
      <c r="F12" s="374">
        <v>2.8183499999999997</v>
      </c>
      <c r="G12" s="374">
        <v>0</v>
      </c>
      <c r="H12" s="374">
        <v>0</v>
      </c>
      <c r="I12" s="374">
        <v>11.222910000000001</v>
      </c>
      <c r="J12" s="374">
        <v>5.3344300000000002</v>
      </c>
      <c r="K12" s="374">
        <v>4.0220000000000002</v>
      </c>
      <c r="L12" s="374">
        <v>89.683953000000002</v>
      </c>
      <c r="M12" s="374">
        <v>55.293377</v>
      </c>
      <c r="N12" s="374">
        <v>78.344179999999994</v>
      </c>
      <c r="O12" s="374">
        <v>21.6249</v>
      </c>
    </row>
    <row r="13" spans="1:18" ht="15.75" customHeight="1" x14ac:dyDescent="0.25">
      <c r="A13" s="99" t="s">
        <v>60</v>
      </c>
      <c r="B13" s="100" t="s">
        <v>61</v>
      </c>
      <c r="C13" s="94" t="s">
        <v>9</v>
      </c>
      <c r="D13" s="285">
        <v>1816.91111</v>
      </c>
      <c r="E13" s="285">
        <v>26.742875710196699</v>
      </c>
      <c r="F13" s="374">
        <v>62.205440000000003</v>
      </c>
      <c r="G13" s="374">
        <v>1.018114</v>
      </c>
      <c r="H13" s="374">
        <v>0</v>
      </c>
      <c r="I13" s="374">
        <v>24.274909999999998</v>
      </c>
      <c r="J13" s="374">
        <v>54.828707999999999</v>
      </c>
      <c r="K13" s="374">
        <v>12.064989999999998</v>
      </c>
      <c r="L13" s="374">
        <v>52.711216999999998</v>
      </c>
      <c r="M13" s="374">
        <v>88.029889999999995</v>
      </c>
      <c r="N13" s="374">
        <v>194.15525299999999</v>
      </c>
      <c r="O13" s="374">
        <v>1327.622588</v>
      </c>
    </row>
    <row r="14" spans="1:18" ht="15.75" customHeight="1" x14ac:dyDescent="0.25">
      <c r="A14" s="99" t="s">
        <v>62</v>
      </c>
      <c r="B14" s="100" t="s">
        <v>63</v>
      </c>
      <c r="C14" s="94" t="s">
        <v>10</v>
      </c>
      <c r="D14" s="285">
        <v>57.01</v>
      </c>
      <c r="E14" s="285">
        <v>0.83912269337068102</v>
      </c>
      <c r="F14" s="374">
        <v>0</v>
      </c>
      <c r="G14" s="374">
        <v>0</v>
      </c>
      <c r="H14" s="374">
        <v>0</v>
      </c>
      <c r="I14" s="374">
        <v>0</v>
      </c>
      <c r="J14" s="374">
        <v>0</v>
      </c>
      <c r="K14" s="374">
        <v>0</v>
      </c>
      <c r="L14" s="374">
        <v>0</v>
      </c>
      <c r="M14" s="374">
        <v>0</v>
      </c>
      <c r="N14" s="374">
        <v>0</v>
      </c>
      <c r="O14" s="374">
        <v>57.01</v>
      </c>
    </row>
    <row r="15" spans="1:18" ht="15.75" customHeight="1" x14ac:dyDescent="0.25">
      <c r="A15" s="99" t="s">
        <v>64</v>
      </c>
      <c r="B15" s="100" t="s">
        <v>65</v>
      </c>
      <c r="C15" s="94" t="s">
        <v>11</v>
      </c>
      <c r="D15" s="285">
        <v>0</v>
      </c>
      <c r="E15" s="285">
        <v>0</v>
      </c>
      <c r="F15" s="374">
        <v>0</v>
      </c>
      <c r="G15" s="374">
        <v>0</v>
      </c>
      <c r="H15" s="374">
        <v>0</v>
      </c>
      <c r="I15" s="374">
        <v>0</v>
      </c>
      <c r="J15" s="374">
        <v>0</v>
      </c>
      <c r="K15" s="374">
        <v>0</v>
      </c>
      <c r="L15" s="374">
        <v>0</v>
      </c>
      <c r="M15" s="374">
        <v>0</v>
      </c>
      <c r="N15" s="374">
        <v>0</v>
      </c>
      <c r="O15" s="374">
        <v>0</v>
      </c>
    </row>
    <row r="16" spans="1:18" ht="15.75" customHeight="1" x14ac:dyDescent="0.25">
      <c r="A16" s="99" t="s">
        <v>66</v>
      </c>
      <c r="B16" s="100" t="s">
        <v>67</v>
      </c>
      <c r="C16" s="94" t="s">
        <v>12</v>
      </c>
      <c r="D16" s="285">
        <v>0</v>
      </c>
      <c r="E16" s="285">
        <v>0</v>
      </c>
      <c r="F16" s="374">
        <v>0</v>
      </c>
      <c r="G16" s="374">
        <v>0</v>
      </c>
      <c r="H16" s="374">
        <v>0</v>
      </c>
      <c r="I16" s="374">
        <v>0</v>
      </c>
      <c r="J16" s="374">
        <v>0</v>
      </c>
      <c r="K16" s="374">
        <v>0</v>
      </c>
      <c r="L16" s="374">
        <v>0</v>
      </c>
      <c r="M16" s="374">
        <v>0</v>
      </c>
      <c r="N16" s="374">
        <v>0</v>
      </c>
      <c r="O16" s="374">
        <v>0</v>
      </c>
    </row>
    <row r="17" spans="1:20" s="14" customFormat="1" ht="26.25" customHeight="1" x14ac:dyDescent="0.25">
      <c r="A17" s="106"/>
      <c r="B17" s="104" t="s">
        <v>210</v>
      </c>
      <c r="C17" s="107" t="s">
        <v>240</v>
      </c>
      <c r="D17" s="286">
        <v>0</v>
      </c>
      <c r="E17" s="286">
        <v>0</v>
      </c>
      <c r="F17" s="374">
        <v>0</v>
      </c>
      <c r="G17" s="374">
        <v>0</v>
      </c>
      <c r="H17" s="374">
        <v>0</v>
      </c>
      <c r="I17" s="374">
        <v>0</v>
      </c>
      <c r="J17" s="374">
        <v>0</v>
      </c>
      <c r="K17" s="374">
        <v>0</v>
      </c>
      <c r="L17" s="374">
        <v>0</v>
      </c>
      <c r="M17" s="374">
        <v>0</v>
      </c>
      <c r="N17" s="374">
        <v>0</v>
      </c>
      <c r="O17" s="374">
        <v>0</v>
      </c>
    </row>
    <row r="18" spans="1:20" ht="18.75" customHeight="1" x14ac:dyDescent="0.25">
      <c r="A18" s="99" t="s">
        <v>68</v>
      </c>
      <c r="B18" s="100" t="s">
        <v>69</v>
      </c>
      <c r="C18" s="94" t="s">
        <v>13</v>
      </c>
      <c r="D18" s="285">
        <v>129.051816</v>
      </c>
      <c r="E18" s="285">
        <v>1.8994967098105169</v>
      </c>
      <c r="F18" s="374">
        <v>12.998760000000001</v>
      </c>
      <c r="G18" s="374">
        <v>0</v>
      </c>
      <c r="H18" s="374">
        <v>0</v>
      </c>
      <c r="I18" s="374">
        <v>0.24299999999999999</v>
      </c>
      <c r="J18" s="374">
        <v>4.2866799999999996</v>
      </c>
      <c r="K18" s="374">
        <v>0</v>
      </c>
      <c r="L18" s="374">
        <v>9.7978500000000004</v>
      </c>
      <c r="M18" s="374">
        <v>5.8740800000000002</v>
      </c>
      <c r="N18" s="374">
        <v>12.27534</v>
      </c>
      <c r="O18" s="374">
        <v>83.576105999999996</v>
      </c>
    </row>
    <row r="19" spans="1:20" ht="18.75" customHeight="1" x14ac:dyDescent="0.25">
      <c r="A19" s="99" t="s">
        <v>70</v>
      </c>
      <c r="B19" s="100" t="s">
        <v>71</v>
      </c>
      <c r="C19" s="94" t="s">
        <v>14</v>
      </c>
      <c r="D19" s="285">
        <v>0</v>
      </c>
      <c r="E19" s="285">
        <v>0</v>
      </c>
      <c r="F19" s="374">
        <v>0</v>
      </c>
      <c r="G19" s="374">
        <v>0</v>
      </c>
      <c r="H19" s="374">
        <v>0</v>
      </c>
      <c r="I19" s="374">
        <v>0</v>
      </c>
      <c r="J19" s="374">
        <v>0</v>
      </c>
      <c r="K19" s="374">
        <v>0</v>
      </c>
      <c r="L19" s="374">
        <v>0</v>
      </c>
      <c r="M19" s="374">
        <v>0</v>
      </c>
      <c r="N19" s="374">
        <v>0</v>
      </c>
      <c r="O19" s="374">
        <v>0</v>
      </c>
    </row>
    <row r="20" spans="1:20" ht="18.75" customHeight="1" x14ac:dyDescent="0.25">
      <c r="A20" s="99" t="s">
        <v>72</v>
      </c>
      <c r="B20" s="100" t="s">
        <v>73</v>
      </c>
      <c r="C20" s="94" t="s">
        <v>15</v>
      </c>
      <c r="D20" s="285">
        <v>0.71248</v>
      </c>
      <c r="E20" s="285">
        <v>1.0486899431200541E-2</v>
      </c>
      <c r="F20" s="374">
        <v>0</v>
      </c>
      <c r="G20" s="374">
        <v>0</v>
      </c>
      <c r="H20" s="374">
        <v>0</v>
      </c>
      <c r="I20" s="374">
        <v>0</v>
      </c>
      <c r="J20" s="374">
        <v>0.02</v>
      </c>
      <c r="K20" s="374">
        <v>0</v>
      </c>
      <c r="L20" s="374">
        <v>0.69247999999999998</v>
      </c>
      <c r="M20" s="374">
        <v>0</v>
      </c>
      <c r="N20" s="374">
        <v>0</v>
      </c>
      <c r="O20" s="374">
        <v>0</v>
      </c>
    </row>
    <row r="21" spans="1:20" s="15" customFormat="1" ht="18.75" customHeight="1" x14ac:dyDescent="0.25">
      <c r="A21" s="95">
        <v>2</v>
      </c>
      <c r="B21" s="96" t="s">
        <v>74</v>
      </c>
      <c r="C21" s="193" t="s">
        <v>16</v>
      </c>
      <c r="D21" s="284">
        <v>3462.8504860000003</v>
      </c>
      <c r="E21" s="284">
        <v>50.969240949873573</v>
      </c>
      <c r="F21" s="376">
        <v>166.28195600000001</v>
      </c>
      <c r="G21" s="376">
        <v>27.648985999999997</v>
      </c>
      <c r="H21" s="376">
        <v>17.023999999999997</v>
      </c>
      <c r="I21" s="376">
        <v>119.631798</v>
      </c>
      <c r="J21" s="376">
        <v>146.55174</v>
      </c>
      <c r="K21" s="376">
        <v>85.202443000000002</v>
      </c>
      <c r="L21" s="376">
        <v>399.90575999999999</v>
      </c>
      <c r="M21" s="376">
        <v>184.97738000000004</v>
      </c>
      <c r="N21" s="376">
        <v>330.78938999999997</v>
      </c>
      <c r="O21" s="376">
        <v>1984.8370330000002</v>
      </c>
    </row>
    <row r="22" spans="1:20" ht="18.75" customHeight="1" x14ac:dyDescent="0.25">
      <c r="A22" s="105"/>
      <c r="B22" s="108" t="s">
        <v>174</v>
      </c>
      <c r="C22" s="94"/>
      <c r="D22" s="285">
        <v>0</v>
      </c>
      <c r="E22" s="285">
        <v>0</v>
      </c>
      <c r="F22" s="374"/>
      <c r="G22" s="374"/>
      <c r="H22" s="374"/>
      <c r="I22" s="374"/>
      <c r="J22" s="374"/>
      <c r="K22" s="374"/>
      <c r="L22" s="374"/>
      <c r="M22" s="374"/>
      <c r="N22" s="374"/>
      <c r="O22" s="374"/>
    </row>
    <row r="23" spans="1:20" ht="18.75" customHeight="1" x14ac:dyDescent="0.25">
      <c r="A23" s="99" t="s">
        <v>75</v>
      </c>
      <c r="B23" s="100" t="s">
        <v>76</v>
      </c>
      <c r="C23" s="94" t="s">
        <v>17</v>
      </c>
      <c r="D23" s="285">
        <v>21.440710000000003</v>
      </c>
      <c r="E23" s="285">
        <v>0.31558299110646726</v>
      </c>
      <c r="F23" s="374">
        <v>0.74031999999999998</v>
      </c>
      <c r="G23" s="374">
        <v>0</v>
      </c>
      <c r="H23" s="374">
        <v>0</v>
      </c>
      <c r="I23" s="374">
        <v>0</v>
      </c>
      <c r="J23" s="374">
        <v>0</v>
      </c>
      <c r="K23" s="374">
        <v>0</v>
      </c>
      <c r="L23" s="374">
        <v>11.85317</v>
      </c>
      <c r="M23" s="374">
        <v>0.43359999999999999</v>
      </c>
      <c r="N23" s="374">
        <v>2.6060599999999998</v>
      </c>
      <c r="O23" s="374">
        <v>5.8075600000000005</v>
      </c>
      <c r="T23" s="206"/>
    </row>
    <row r="24" spans="1:20" ht="18.75" customHeight="1" x14ac:dyDescent="0.25">
      <c r="A24" s="99" t="s">
        <v>77</v>
      </c>
      <c r="B24" s="100" t="s">
        <v>78</v>
      </c>
      <c r="C24" s="94" t="s">
        <v>18</v>
      </c>
      <c r="D24" s="285">
        <v>15.71874</v>
      </c>
      <c r="E24" s="285">
        <v>0.23136206709688578</v>
      </c>
      <c r="F24" s="374">
        <v>1.1027499999999999</v>
      </c>
      <c r="G24" s="374">
        <v>2.2120000000000001E-2</v>
      </c>
      <c r="H24" s="374">
        <v>2.5000000000000001E-2</v>
      </c>
      <c r="I24" s="374">
        <v>0.21889</v>
      </c>
      <c r="J24" s="374">
        <v>1.2747299999999999</v>
      </c>
      <c r="K24" s="374">
        <v>0.66735999999999995</v>
      </c>
      <c r="L24" s="374">
        <v>8.2306399999999993</v>
      </c>
      <c r="M24" s="374">
        <v>0.40862999999999999</v>
      </c>
      <c r="N24" s="374">
        <v>2.8406699999999998</v>
      </c>
      <c r="O24" s="374">
        <v>0.92795000000000005</v>
      </c>
    </row>
    <row r="25" spans="1:20" ht="18.75" customHeight="1" x14ac:dyDescent="0.25">
      <c r="A25" s="99" t="s">
        <v>79</v>
      </c>
      <c r="B25" s="100" t="s">
        <v>80</v>
      </c>
      <c r="C25" s="94" t="s">
        <v>19</v>
      </c>
      <c r="D25" s="285">
        <v>105.97792</v>
      </c>
      <c r="E25" s="285">
        <v>1.5598750687286893</v>
      </c>
      <c r="F25" s="374">
        <v>0</v>
      </c>
      <c r="G25" s="374">
        <v>0</v>
      </c>
      <c r="H25" s="374">
        <v>0</v>
      </c>
      <c r="I25" s="374">
        <v>0</v>
      </c>
      <c r="J25" s="374">
        <v>0</v>
      </c>
      <c r="K25" s="374">
        <v>0</v>
      </c>
      <c r="L25" s="374">
        <v>0</v>
      </c>
      <c r="M25" s="374">
        <v>0</v>
      </c>
      <c r="N25" s="374">
        <v>0</v>
      </c>
      <c r="O25" s="374">
        <v>105.97792</v>
      </c>
    </row>
    <row r="26" spans="1:20" ht="18.75" customHeight="1" x14ac:dyDescent="0.25">
      <c r="A26" s="99" t="s">
        <v>81</v>
      </c>
      <c r="B26" s="100" t="s">
        <v>83</v>
      </c>
      <c r="C26" s="94" t="s">
        <v>20</v>
      </c>
      <c r="D26" s="285">
        <v>32.58</v>
      </c>
      <c r="E26" s="285">
        <v>0.47954073583611279</v>
      </c>
      <c r="F26" s="374">
        <v>0</v>
      </c>
      <c r="G26" s="374">
        <v>0</v>
      </c>
      <c r="H26" s="374">
        <v>0</v>
      </c>
      <c r="I26" s="374">
        <v>0</v>
      </c>
      <c r="J26" s="374">
        <v>0</v>
      </c>
      <c r="K26" s="374">
        <v>0</v>
      </c>
      <c r="L26" s="374">
        <v>0</v>
      </c>
      <c r="M26" s="374">
        <v>0</v>
      </c>
      <c r="N26" s="374">
        <v>0</v>
      </c>
      <c r="O26" s="374">
        <v>32.58</v>
      </c>
    </row>
    <row r="27" spans="1:20" ht="18.75" customHeight="1" x14ac:dyDescent="0.25">
      <c r="A27" s="99" t="s">
        <v>82</v>
      </c>
      <c r="B27" s="100" t="s">
        <v>85</v>
      </c>
      <c r="C27" s="94" t="s">
        <v>21</v>
      </c>
      <c r="D27" s="285">
        <v>123.41351599999999</v>
      </c>
      <c r="E27" s="285">
        <v>1.8165073135286025</v>
      </c>
      <c r="F27" s="374">
        <v>6.5519999999999996</v>
      </c>
      <c r="G27" s="374">
        <v>4.6115259999999996</v>
      </c>
      <c r="H27" s="374">
        <v>0.84</v>
      </c>
      <c r="I27" s="374">
        <v>14.753020000000001</v>
      </c>
      <c r="J27" s="374">
        <v>6.0224700000000002</v>
      </c>
      <c r="K27" s="374">
        <v>11.534735</v>
      </c>
      <c r="L27" s="374">
        <v>23.251559999999998</v>
      </c>
      <c r="M27" s="374">
        <v>9.0143199999999997</v>
      </c>
      <c r="N27" s="374">
        <v>9.3798300000000001</v>
      </c>
      <c r="O27" s="374">
        <v>37.454054999999997</v>
      </c>
    </row>
    <row r="28" spans="1:20" ht="18.75" customHeight="1" x14ac:dyDescent="0.25">
      <c r="A28" s="99" t="s">
        <v>84</v>
      </c>
      <c r="B28" s="100" t="s">
        <v>87</v>
      </c>
      <c r="C28" s="94" t="s">
        <v>22</v>
      </c>
      <c r="D28" s="285">
        <v>42.50376</v>
      </c>
      <c r="E28" s="285">
        <v>0.62560725433399433</v>
      </c>
      <c r="F28" s="374">
        <v>0.35985</v>
      </c>
      <c r="G28" s="374">
        <v>0.28727999999999998</v>
      </c>
      <c r="H28" s="374">
        <v>0.01</v>
      </c>
      <c r="I28" s="374">
        <v>3.3326200000000004</v>
      </c>
      <c r="J28" s="374">
        <v>0.44124000000000002</v>
      </c>
      <c r="K28" s="374">
        <v>0</v>
      </c>
      <c r="L28" s="374">
        <v>1.3508899999999999</v>
      </c>
      <c r="M28" s="374">
        <v>2.2537400000000001</v>
      </c>
      <c r="N28" s="374">
        <v>3.9267599999999998</v>
      </c>
      <c r="O28" s="374">
        <v>30.54138</v>
      </c>
    </row>
    <row r="29" spans="1:20" s="14" customFormat="1" ht="18.75" customHeight="1" x14ac:dyDescent="0.25">
      <c r="A29" s="99" t="s">
        <v>86</v>
      </c>
      <c r="B29" s="100" t="s">
        <v>89</v>
      </c>
      <c r="C29" s="109" t="s">
        <v>23</v>
      </c>
      <c r="D29" s="285">
        <v>0</v>
      </c>
      <c r="E29" s="285">
        <v>0</v>
      </c>
      <c r="F29" s="374">
        <v>0</v>
      </c>
      <c r="G29" s="374">
        <v>0</v>
      </c>
      <c r="H29" s="374">
        <v>0</v>
      </c>
      <c r="I29" s="374">
        <v>0</v>
      </c>
      <c r="J29" s="374">
        <v>0</v>
      </c>
      <c r="K29" s="374">
        <v>0</v>
      </c>
      <c r="L29" s="374">
        <v>0</v>
      </c>
      <c r="M29" s="374">
        <v>0</v>
      </c>
      <c r="N29" s="374">
        <v>0</v>
      </c>
      <c r="O29" s="374">
        <v>0</v>
      </c>
    </row>
    <row r="30" spans="1:20" s="14" customFormat="1" ht="18.75" customHeight="1" x14ac:dyDescent="0.25">
      <c r="A30" s="99" t="s">
        <v>88</v>
      </c>
      <c r="B30" s="100" t="s">
        <v>114</v>
      </c>
      <c r="C30" s="109" t="s">
        <v>46</v>
      </c>
      <c r="D30" s="285">
        <v>0</v>
      </c>
      <c r="E30" s="285">
        <v>0</v>
      </c>
      <c r="F30" s="374">
        <v>0</v>
      </c>
      <c r="G30" s="374">
        <v>0</v>
      </c>
      <c r="H30" s="374">
        <v>0</v>
      </c>
      <c r="I30" s="374">
        <v>0</v>
      </c>
      <c r="J30" s="374">
        <v>0</v>
      </c>
      <c r="K30" s="374">
        <v>0</v>
      </c>
      <c r="L30" s="374">
        <v>0</v>
      </c>
      <c r="M30" s="374">
        <v>0</v>
      </c>
      <c r="N30" s="374">
        <v>0</v>
      </c>
      <c r="O30" s="374">
        <v>0</v>
      </c>
    </row>
    <row r="31" spans="1:20" s="144" customFormat="1" ht="26.4" x14ac:dyDescent="0.25">
      <c r="A31" s="99" t="s">
        <v>90</v>
      </c>
      <c r="B31" s="100" t="s">
        <v>144</v>
      </c>
      <c r="C31" s="116" t="s">
        <v>24</v>
      </c>
      <c r="D31" s="285">
        <v>777.63911900000005</v>
      </c>
      <c r="E31" s="285">
        <v>11.445967935549618</v>
      </c>
      <c r="F31" s="374">
        <v>66.520066999999983</v>
      </c>
      <c r="G31" s="374">
        <v>9.1712100000000003</v>
      </c>
      <c r="H31" s="374">
        <v>7.198999999999999</v>
      </c>
      <c r="I31" s="374">
        <v>36.217243000000003</v>
      </c>
      <c r="J31" s="374">
        <v>55.648209999999999</v>
      </c>
      <c r="K31" s="374">
        <v>27.579463000000008</v>
      </c>
      <c r="L31" s="374">
        <v>137.91947000000002</v>
      </c>
      <c r="M31" s="374">
        <v>91.199799999999996</v>
      </c>
      <c r="N31" s="374">
        <v>185.80950999999999</v>
      </c>
      <c r="O31" s="374">
        <v>160.37514599999994</v>
      </c>
    </row>
    <row r="32" spans="1:20" s="14" customFormat="1" ht="15.75" customHeight="1" x14ac:dyDescent="0.25">
      <c r="A32" s="105"/>
      <c r="B32" s="108" t="s">
        <v>174</v>
      </c>
      <c r="C32" s="109"/>
      <c r="D32" s="285"/>
      <c r="E32" s="285"/>
      <c r="F32" s="374"/>
      <c r="G32" s="374"/>
      <c r="H32" s="374"/>
      <c r="I32" s="374"/>
      <c r="J32" s="374"/>
      <c r="K32" s="374"/>
      <c r="L32" s="374"/>
      <c r="M32" s="374"/>
      <c r="N32" s="374"/>
      <c r="O32" s="374"/>
    </row>
    <row r="33" spans="1:15" s="14" customFormat="1" ht="15.75" customHeight="1" x14ac:dyDescent="0.25">
      <c r="A33" s="99" t="s">
        <v>200</v>
      </c>
      <c r="B33" s="100" t="s">
        <v>91</v>
      </c>
      <c r="C33" s="109" t="s">
        <v>31</v>
      </c>
      <c r="D33" s="285">
        <v>443.28747999999996</v>
      </c>
      <c r="E33" s="285">
        <v>6.524690127260163</v>
      </c>
      <c r="F33" s="374">
        <v>38.019576999999998</v>
      </c>
      <c r="G33" s="374">
        <v>8.0841499999999993</v>
      </c>
      <c r="H33" s="374">
        <v>6.35</v>
      </c>
      <c r="I33" s="374">
        <v>26.256533000000001</v>
      </c>
      <c r="J33" s="374">
        <v>21.6736</v>
      </c>
      <c r="K33" s="374">
        <v>14.849613</v>
      </c>
      <c r="L33" s="374">
        <v>95.086549999999988</v>
      </c>
      <c r="M33" s="374">
        <v>43.710629999999995</v>
      </c>
      <c r="N33" s="374">
        <v>72.34720999999999</v>
      </c>
      <c r="O33" s="374">
        <v>116.909617</v>
      </c>
    </row>
    <row r="34" spans="1:15" s="14" customFormat="1" ht="18" customHeight="1" x14ac:dyDescent="0.25">
      <c r="A34" s="99" t="s">
        <v>200</v>
      </c>
      <c r="B34" s="100" t="s">
        <v>92</v>
      </c>
      <c r="C34" s="109" t="s">
        <v>32</v>
      </c>
      <c r="D34" s="285">
        <v>57.071121999999988</v>
      </c>
      <c r="E34" s="285">
        <v>0.84002234005133691</v>
      </c>
      <c r="F34" s="374">
        <v>3.5408499999999998</v>
      </c>
      <c r="G34" s="374">
        <v>7.6539999999999997E-2</v>
      </c>
      <c r="H34" s="374">
        <v>0.02</v>
      </c>
      <c r="I34" s="374">
        <v>1.5803100000000001</v>
      </c>
      <c r="J34" s="374">
        <v>4.1262600000000003</v>
      </c>
      <c r="K34" s="374">
        <v>2.7416500000000004</v>
      </c>
      <c r="L34" s="374">
        <v>5.6511499999999995</v>
      </c>
      <c r="M34" s="374">
        <v>1.72675</v>
      </c>
      <c r="N34" s="374">
        <v>26.44312</v>
      </c>
      <c r="O34" s="374">
        <v>11.164491999999999</v>
      </c>
    </row>
    <row r="35" spans="1:15" s="14" customFormat="1" ht="18" customHeight="1" x14ac:dyDescent="0.25">
      <c r="A35" s="99" t="s">
        <v>200</v>
      </c>
      <c r="B35" s="100" t="s">
        <v>211</v>
      </c>
      <c r="C35" s="109" t="s">
        <v>25</v>
      </c>
      <c r="D35" s="285">
        <v>10.065569999999999</v>
      </c>
      <c r="E35" s="285">
        <v>0.14815380124032848</v>
      </c>
      <c r="F35" s="374">
        <v>2.4755699999999998</v>
      </c>
      <c r="G35" s="374">
        <v>0</v>
      </c>
      <c r="H35" s="374">
        <v>0.16</v>
      </c>
      <c r="I35" s="374">
        <v>0</v>
      </c>
      <c r="J35" s="374">
        <v>0</v>
      </c>
      <c r="K35" s="374">
        <v>0</v>
      </c>
      <c r="L35" s="374">
        <v>0</v>
      </c>
      <c r="M35" s="374">
        <v>4.9138999999999999</v>
      </c>
      <c r="N35" s="374">
        <v>1.7302900000000001</v>
      </c>
      <c r="O35" s="374">
        <v>0.78581000000000001</v>
      </c>
    </row>
    <row r="36" spans="1:15" s="14" customFormat="1" ht="18" customHeight="1" x14ac:dyDescent="0.25">
      <c r="A36" s="99" t="s">
        <v>200</v>
      </c>
      <c r="B36" s="100" t="s">
        <v>212</v>
      </c>
      <c r="C36" s="109" t="s">
        <v>26</v>
      </c>
      <c r="D36" s="285">
        <v>23.272300000000001</v>
      </c>
      <c r="E36" s="285">
        <v>0.34254192346834772</v>
      </c>
      <c r="F36" s="374">
        <v>0.45745000000000002</v>
      </c>
      <c r="G36" s="374">
        <v>5.0569999999999997E-2</v>
      </c>
      <c r="H36" s="374">
        <v>0.02</v>
      </c>
      <c r="I36" s="374">
        <v>4.07E-2</v>
      </c>
      <c r="J36" s="374">
        <v>2.3393099999999998</v>
      </c>
      <c r="K36" s="374">
        <v>3.4977100000000001</v>
      </c>
      <c r="L36" s="374">
        <v>15.838760000000001</v>
      </c>
      <c r="M36" s="374">
        <v>0.15000000000000002</v>
      </c>
      <c r="N36" s="374">
        <v>0.61332999999999993</v>
      </c>
      <c r="O36" s="374">
        <v>0.26446999999999998</v>
      </c>
    </row>
    <row r="37" spans="1:15" s="14" customFormat="1" ht="18" customHeight="1" x14ac:dyDescent="0.25">
      <c r="A37" s="99" t="s">
        <v>200</v>
      </c>
      <c r="B37" s="100" t="s">
        <v>213</v>
      </c>
      <c r="C37" s="109" t="s">
        <v>27</v>
      </c>
      <c r="D37" s="285">
        <v>84.89304700000001</v>
      </c>
      <c r="E37" s="285">
        <v>1.2495295956338157</v>
      </c>
      <c r="F37" s="374">
        <v>14.962169999999999</v>
      </c>
      <c r="G37" s="374">
        <v>0.30386999999999997</v>
      </c>
      <c r="H37" s="374">
        <v>0.04</v>
      </c>
      <c r="I37" s="374">
        <v>5.98203</v>
      </c>
      <c r="J37" s="374">
        <v>27.013189999999998</v>
      </c>
      <c r="K37" s="374">
        <v>1.3405199999999999</v>
      </c>
      <c r="L37" s="374">
        <v>2.3538999999999999</v>
      </c>
      <c r="M37" s="374">
        <v>2.8662999999999998</v>
      </c>
      <c r="N37" s="374">
        <v>19.202249999999999</v>
      </c>
      <c r="O37" s="374">
        <v>10.828817000000001</v>
      </c>
    </row>
    <row r="38" spans="1:15" s="14" customFormat="1" ht="18" customHeight="1" x14ac:dyDescent="0.25">
      <c r="A38" s="99" t="s">
        <v>200</v>
      </c>
      <c r="B38" s="100" t="s">
        <v>214</v>
      </c>
      <c r="C38" s="110" t="s">
        <v>28</v>
      </c>
      <c r="D38" s="285">
        <v>9.8482200000000013</v>
      </c>
      <c r="E38" s="285">
        <v>0.14495465517114559</v>
      </c>
      <c r="F38" s="374">
        <v>2.8895400000000002</v>
      </c>
      <c r="G38" s="374">
        <v>1.8809999999999993E-2</v>
      </c>
      <c r="H38" s="374">
        <v>0</v>
      </c>
      <c r="I38" s="374">
        <v>0</v>
      </c>
      <c r="J38" s="374">
        <v>0</v>
      </c>
      <c r="K38" s="374">
        <v>0</v>
      </c>
      <c r="L38" s="374">
        <v>0.92501999999999995</v>
      </c>
      <c r="M38" s="374">
        <v>2.1244299999999998</v>
      </c>
      <c r="N38" s="374">
        <v>1.4709700000000001</v>
      </c>
      <c r="O38" s="374">
        <v>2.4194500000000003</v>
      </c>
    </row>
    <row r="39" spans="1:15" s="14" customFormat="1" ht="18" customHeight="1" x14ac:dyDescent="0.25">
      <c r="A39" s="99" t="s">
        <v>200</v>
      </c>
      <c r="B39" s="100" t="s">
        <v>93</v>
      </c>
      <c r="C39" s="109" t="s">
        <v>33</v>
      </c>
      <c r="D39" s="285">
        <v>0.51663999999999999</v>
      </c>
      <c r="E39" s="285">
        <v>7.6043562235226922E-3</v>
      </c>
      <c r="F39" s="374">
        <v>0</v>
      </c>
      <c r="G39" s="374">
        <v>0</v>
      </c>
      <c r="H39" s="374">
        <v>0</v>
      </c>
      <c r="I39" s="374">
        <v>0</v>
      </c>
      <c r="J39" s="374">
        <v>0</v>
      </c>
      <c r="K39" s="374">
        <v>5.0299999999999997E-3</v>
      </c>
      <c r="L39" s="374">
        <v>0</v>
      </c>
      <c r="M39" s="374">
        <v>3.9999999999999987E-2</v>
      </c>
      <c r="N39" s="374">
        <v>0.04</v>
      </c>
      <c r="O39" s="374">
        <v>0.43160999999999999</v>
      </c>
    </row>
    <row r="40" spans="1:15" ht="18" customHeight="1" x14ac:dyDescent="0.25">
      <c r="A40" s="99" t="s">
        <v>200</v>
      </c>
      <c r="B40" s="100" t="s">
        <v>215</v>
      </c>
      <c r="C40" s="94" t="s">
        <v>34</v>
      </c>
      <c r="D40" s="285">
        <v>1.1341899999999998</v>
      </c>
      <c r="E40" s="285">
        <v>1.6693993467709046E-2</v>
      </c>
      <c r="F40" s="374">
        <v>2.6610000000000002E-2</v>
      </c>
      <c r="G40" s="374">
        <v>0.21052000000000001</v>
      </c>
      <c r="H40" s="374">
        <v>0</v>
      </c>
      <c r="I40" s="374">
        <v>0.66047</v>
      </c>
      <c r="J40" s="374">
        <v>0</v>
      </c>
      <c r="K40" s="374">
        <v>0</v>
      </c>
      <c r="L40" s="374">
        <v>0</v>
      </c>
      <c r="M40" s="374">
        <v>0.16278000000000001</v>
      </c>
      <c r="N40" s="374">
        <v>4.156E-2</v>
      </c>
      <c r="O40" s="374">
        <v>3.2250000000000001E-2</v>
      </c>
    </row>
    <row r="41" spans="1:15" ht="18" customHeight="1" x14ac:dyDescent="0.25">
      <c r="A41" s="99" t="s">
        <v>200</v>
      </c>
      <c r="B41" s="100" t="s">
        <v>216</v>
      </c>
      <c r="C41" s="94" t="s">
        <v>241</v>
      </c>
      <c r="D41" s="285">
        <v>0</v>
      </c>
      <c r="E41" s="285">
        <v>0</v>
      </c>
      <c r="F41" s="374">
        <v>0</v>
      </c>
      <c r="G41" s="374">
        <v>0</v>
      </c>
      <c r="H41" s="374">
        <v>0</v>
      </c>
      <c r="I41" s="374">
        <v>0</v>
      </c>
      <c r="J41" s="374">
        <v>0</v>
      </c>
      <c r="K41" s="374">
        <v>0</v>
      </c>
      <c r="L41" s="374">
        <v>0</v>
      </c>
      <c r="M41" s="374">
        <v>0</v>
      </c>
      <c r="N41" s="374">
        <v>0</v>
      </c>
      <c r="O41" s="374">
        <v>0</v>
      </c>
    </row>
    <row r="42" spans="1:15" ht="18" customHeight="1" x14ac:dyDescent="0.25">
      <c r="A42" s="99" t="s">
        <v>200</v>
      </c>
      <c r="B42" s="100" t="s">
        <v>95</v>
      </c>
      <c r="C42" s="94" t="s">
        <v>36</v>
      </c>
      <c r="D42" s="285">
        <v>23.2133</v>
      </c>
      <c r="E42" s="285">
        <v>0.34167351022665554</v>
      </c>
      <c r="F42" s="374">
        <v>0</v>
      </c>
      <c r="G42" s="374">
        <v>9.5759999999999998E-2</v>
      </c>
      <c r="H42" s="374">
        <v>0</v>
      </c>
      <c r="I42" s="374">
        <v>0</v>
      </c>
      <c r="J42" s="374">
        <v>0</v>
      </c>
      <c r="K42" s="374">
        <v>0</v>
      </c>
      <c r="L42" s="374">
        <v>0</v>
      </c>
      <c r="M42" s="374">
        <v>18.565110000000001</v>
      </c>
      <c r="N42" s="374">
        <v>0</v>
      </c>
      <c r="O42" s="374">
        <v>4.5524300000000002</v>
      </c>
    </row>
    <row r="43" spans="1:15" ht="18" customHeight="1" x14ac:dyDescent="0.25">
      <c r="A43" s="99" t="s">
        <v>200</v>
      </c>
      <c r="B43" s="100" t="s">
        <v>99</v>
      </c>
      <c r="C43" s="94" t="s">
        <v>38</v>
      </c>
      <c r="D43" s="285">
        <v>0</v>
      </c>
      <c r="E43" s="285">
        <v>0</v>
      </c>
      <c r="F43" s="374">
        <v>0</v>
      </c>
      <c r="G43" s="374">
        <v>0</v>
      </c>
      <c r="H43" s="374">
        <v>0</v>
      </c>
      <c r="I43" s="374">
        <v>0</v>
      </c>
      <c r="J43" s="374">
        <v>0</v>
      </c>
      <c r="K43" s="374">
        <v>0</v>
      </c>
      <c r="L43" s="374">
        <v>0</v>
      </c>
      <c r="M43" s="374">
        <v>0</v>
      </c>
      <c r="N43" s="374">
        <v>0</v>
      </c>
      <c r="O43" s="374">
        <v>0</v>
      </c>
    </row>
    <row r="44" spans="1:15" ht="18" customHeight="1" x14ac:dyDescent="0.25">
      <c r="A44" s="99" t="s">
        <v>200</v>
      </c>
      <c r="B44" s="100" t="s">
        <v>111</v>
      </c>
      <c r="C44" s="94" t="s">
        <v>44</v>
      </c>
      <c r="D44" s="285">
        <v>42.467429999999993</v>
      </c>
      <c r="E44" s="285">
        <v>0.62507251784127094</v>
      </c>
      <c r="F44" s="374">
        <v>3.36937</v>
      </c>
      <c r="G44" s="374">
        <v>0.31306</v>
      </c>
      <c r="H44" s="374">
        <v>0.29899999999999999</v>
      </c>
      <c r="I44" s="374">
        <v>1.60141</v>
      </c>
      <c r="J44" s="374">
        <v>0.49585000000000001</v>
      </c>
      <c r="K44" s="374">
        <v>2.5392899999999998</v>
      </c>
      <c r="L44" s="374">
        <v>12.005039999999999</v>
      </c>
      <c r="M44" s="374">
        <v>13.483040000000001</v>
      </c>
      <c r="N44" s="374">
        <v>6.7801</v>
      </c>
      <c r="O44" s="374">
        <v>1.58127</v>
      </c>
    </row>
    <row r="45" spans="1:15" ht="26.4" x14ac:dyDescent="0.25">
      <c r="A45" s="99" t="s">
        <v>200</v>
      </c>
      <c r="B45" s="100" t="s">
        <v>217</v>
      </c>
      <c r="C45" s="94" t="s">
        <v>45</v>
      </c>
      <c r="D45" s="285">
        <v>79.424760000000006</v>
      </c>
      <c r="E45" s="285">
        <v>1.1690425983427459</v>
      </c>
      <c r="F45" s="374">
        <v>0.29757</v>
      </c>
      <c r="G45" s="374">
        <v>1.7930000000000001E-2</v>
      </c>
      <c r="H45" s="374">
        <v>0</v>
      </c>
      <c r="I45" s="374">
        <v>9.579E-2</v>
      </c>
      <c r="J45" s="374">
        <v>0</v>
      </c>
      <c r="K45" s="374">
        <v>1.8123199999999999</v>
      </c>
      <c r="L45" s="374">
        <v>6.05905</v>
      </c>
      <c r="M45" s="374">
        <v>3.4375499999999999</v>
      </c>
      <c r="N45" s="374">
        <v>56.894860000000001</v>
      </c>
      <c r="O45" s="374">
        <v>10.80969</v>
      </c>
    </row>
    <row r="46" spans="1:15" ht="15.75" customHeight="1" x14ac:dyDescent="0.25">
      <c r="A46" s="99" t="s">
        <v>200</v>
      </c>
      <c r="B46" s="100" t="s">
        <v>218</v>
      </c>
      <c r="C46" s="94" t="s">
        <v>29</v>
      </c>
      <c r="D46" s="285">
        <v>0</v>
      </c>
      <c r="E46" s="285">
        <v>0</v>
      </c>
      <c r="F46" s="374">
        <v>0</v>
      </c>
      <c r="G46" s="374">
        <v>0</v>
      </c>
      <c r="H46" s="374">
        <v>0</v>
      </c>
      <c r="I46" s="374">
        <v>0</v>
      </c>
      <c r="J46" s="374">
        <v>0</v>
      </c>
      <c r="K46" s="374">
        <v>0</v>
      </c>
      <c r="L46" s="374">
        <v>0</v>
      </c>
      <c r="M46" s="374">
        <v>0</v>
      </c>
      <c r="N46" s="374">
        <v>0</v>
      </c>
      <c r="O46" s="374">
        <v>0</v>
      </c>
    </row>
    <row r="47" spans="1:15" ht="15.75" customHeight="1" x14ac:dyDescent="0.25">
      <c r="A47" s="99" t="s">
        <v>200</v>
      </c>
      <c r="B47" s="100" t="s">
        <v>219</v>
      </c>
      <c r="C47" s="94" t="s">
        <v>30</v>
      </c>
      <c r="D47" s="285">
        <v>0</v>
      </c>
      <c r="E47" s="285">
        <v>0</v>
      </c>
      <c r="F47" s="374">
        <v>0</v>
      </c>
      <c r="G47" s="374">
        <v>0</v>
      </c>
      <c r="H47" s="374">
        <v>0</v>
      </c>
      <c r="I47" s="374">
        <v>0</v>
      </c>
      <c r="J47" s="374">
        <v>0</v>
      </c>
      <c r="K47" s="374">
        <v>0</v>
      </c>
      <c r="L47" s="374">
        <v>0</v>
      </c>
      <c r="M47" s="374">
        <v>0</v>
      </c>
      <c r="N47" s="374">
        <v>0</v>
      </c>
      <c r="O47" s="374">
        <v>0</v>
      </c>
    </row>
    <row r="48" spans="1:15" ht="15.75" customHeight="1" x14ac:dyDescent="0.25">
      <c r="A48" s="99" t="s">
        <v>200</v>
      </c>
      <c r="B48" s="100" t="s">
        <v>201</v>
      </c>
      <c r="C48" s="94" t="s">
        <v>35</v>
      </c>
      <c r="D48" s="285">
        <v>2.4450599999999998</v>
      </c>
      <c r="E48" s="285">
        <v>3.598851662257354E-2</v>
      </c>
      <c r="F48" s="374">
        <v>0.48136000000000001</v>
      </c>
      <c r="G48" s="374">
        <v>0</v>
      </c>
      <c r="H48" s="374">
        <v>0.31</v>
      </c>
      <c r="I48" s="374">
        <v>0</v>
      </c>
      <c r="J48" s="374">
        <v>0</v>
      </c>
      <c r="K48" s="374">
        <v>0.79332999999999998</v>
      </c>
      <c r="L48" s="374">
        <v>0</v>
      </c>
      <c r="M48" s="374">
        <v>1.9310000000000001E-2</v>
      </c>
      <c r="N48" s="374">
        <v>0.24582000000000001</v>
      </c>
      <c r="O48" s="374">
        <v>0.59523999999999999</v>
      </c>
    </row>
    <row r="49" spans="1:15" ht="19.5" customHeight="1" x14ac:dyDescent="0.25">
      <c r="A49" s="99" t="s">
        <v>94</v>
      </c>
      <c r="B49" s="100" t="s">
        <v>97</v>
      </c>
      <c r="C49" s="94" t="s">
        <v>37</v>
      </c>
      <c r="D49" s="285">
        <v>0</v>
      </c>
      <c r="E49" s="285">
        <v>0</v>
      </c>
      <c r="F49" s="374">
        <v>0</v>
      </c>
      <c r="G49" s="374">
        <v>0</v>
      </c>
      <c r="H49" s="374">
        <v>0</v>
      </c>
      <c r="I49" s="374">
        <v>0</v>
      </c>
      <c r="J49" s="374">
        <v>0</v>
      </c>
      <c r="K49" s="374">
        <v>0</v>
      </c>
      <c r="L49" s="374">
        <v>0</v>
      </c>
      <c r="M49" s="374">
        <v>0</v>
      </c>
      <c r="N49" s="374">
        <v>0</v>
      </c>
      <c r="O49" s="374">
        <v>0</v>
      </c>
    </row>
    <row r="50" spans="1:15" ht="19.5" customHeight="1" x14ac:dyDescent="0.25">
      <c r="A50" s="99" t="s">
        <v>96</v>
      </c>
      <c r="B50" s="100" t="s">
        <v>116</v>
      </c>
      <c r="C50" s="94" t="s">
        <v>47</v>
      </c>
      <c r="D50" s="285">
        <v>1.2893520000000001</v>
      </c>
      <c r="E50" s="285">
        <v>1.8977802542411409E-2</v>
      </c>
      <c r="F50" s="374">
        <v>9.0450000000000003E-2</v>
      </c>
      <c r="G50" s="374">
        <v>2.3349999999999999E-2</v>
      </c>
      <c r="H50" s="374">
        <v>0.01</v>
      </c>
      <c r="I50" s="374">
        <v>3.6499999999999998E-2</v>
      </c>
      <c r="J50" s="374">
        <v>3.1230000000000001E-2</v>
      </c>
      <c r="K50" s="374">
        <v>0.16803000000000001</v>
      </c>
      <c r="L50" s="374">
        <v>9.3259999999999996E-2</v>
      </c>
      <c r="M50" s="374">
        <v>5.1500000000000004E-2</v>
      </c>
      <c r="N50" s="374">
        <v>0.18806999999999999</v>
      </c>
      <c r="O50" s="374">
        <v>0.59696199999999999</v>
      </c>
    </row>
    <row r="51" spans="1:15" ht="19.5" customHeight="1" x14ac:dyDescent="0.25">
      <c r="A51" s="99" t="s">
        <v>98</v>
      </c>
      <c r="B51" s="100" t="s">
        <v>117</v>
      </c>
      <c r="C51" s="94" t="s">
        <v>48</v>
      </c>
      <c r="D51" s="285">
        <v>33.913350000000001</v>
      </c>
      <c r="E51" s="285">
        <v>0.49916613915493047</v>
      </c>
      <c r="F51" s="374">
        <v>0.98553999999999997</v>
      </c>
      <c r="G51" s="374">
        <v>0.14849999999999999</v>
      </c>
      <c r="H51" s="374">
        <v>0</v>
      </c>
      <c r="I51" s="374">
        <v>0.12063</v>
      </c>
      <c r="J51" s="374">
        <v>0</v>
      </c>
      <c r="K51" s="374">
        <v>0</v>
      </c>
      <c r="L51" s="374">
        <v>23.328680000000002</v>
      </c>
      <c r="M51" s="374">
        <v>9.0300000000000011</v>
      </c>
      <c r="N51" s="374">
        <v>0</v>
      </c>
      <c r="O51" s="374">
        <v>0.3</v>
      </c>
    </row>
    <row r="52" spans="1:15" ht="19.5" customHeight="1" x14ac:dyDescent="0.25">
      <c r="A52" s="99" t="s">
        <v>100</v>
      </c>
      <c r="B52" s="64" t="s">
        <v>101</v>
      </c>
      <c r="C52" s="94" t="s">
        <v>39</v>
      </c>
      <c r="D52" s="285">
        <v>161.26183499999999</v>
      </c>
      <c r="E52" s="285">
        <v>2.3735917439589258</v>
      </c>
      <c r="F52" s="374">
        <v>0</v>
      </c>
      <c r="G52" s="374">
        <v>0</v>
      </c>
      <c r="H52" s="374">
        <v>0</v>
      </c>
      <c r="I52" s="374">
        <v>0</v>
      </c>
      <c r="J52" s="374">
        <v>0</v>
      </c>
      <c r="K52" s="374">
        <v>0</v>
      </c>
      <c r="L52" s="374">
        <v>0</v>
      </c>
      <c r="M52" s="374">
        <v>0</v>
      </c>
      <c r="N52" s="374">
        <v>0</v>
      </c>
      <c r="O52" s="374">
        <v>161.26183499999999</v>
      </c>
    </row>
    <row r="53" spans="1:15" ht="19.5" customHeight="1" x14ac:dyDescent="0.25">
      <c r="A53" s="99" t="s">
        <v>102</v>
      </c>
      <c r="B53" s="64" t="s">
        <v>103</v>
      </c>
      <c r="C53" s="94" t="s">
        <v>40</v>
      </c>
      <c r="D53" s="285">
        <v>590.47210999999993</v>
      </c>
      <c r="E53" s="285">
        <v>8.6910813419306976</v>
      </c>
      <c r="F53" s="374">
        <v>77.787929000000005</v>
      </c>
      <c r="G53" s="374">
        <v>11.668619999999997</v>
      </c>
      <c r="H53" s="374">
        <v>7.8500000000000005</v>
      </c>
      <c r="I53" s="374">
        <v>47.847436000000002</v>
      </c>
      <c r="J53" s="374">
        <v>74.504449999999991</v>
      </c>
      <c r="K53" s="374">
        <v>41.253095000000002</v>
      </c>
      <c r="L53" s="374">
        <v>148.63664</v>
      </c>
      <c r="M53" s="374">
        <v>72.217480000000009</v>
      </c>
      <c r="N53" s="374">
        <v>108.70645999999998</v>
      </c>
      <c r="O53" s="374">
        <v>0</v>
      </c>
    </row>
    <row r="54" spans="1:15" ht="19.5" customHeight="1" x14ac:dyDescent="0.25">
      <c r="A54" s="99" t="s">
        <v>104</v>
      </c>
      <c r="B54" s="64" t="s">
        <v>105</v>
      </c>
      <c r="C54" s="94" t="s">
        <v>41</v>
      </c>
      <c r="D54" s="285">
        <v>39.185569999999998</v>
      </c>
      <c r="E54" s="285">
        <v>0.57676725205517199</v>
      </c>
      <c r="F54" s="374">
        <v>8.9768300000000014</v>
      </c>
      <c r="G54" s="374">
        <v>1.581</v>
      </c>
      <c r="H54" s="374">
        <v>0.28999999999999998</v>
      </c>
      <c r="I54" s="374">
        <v>1.3089</v>
      </c>
      <c r="J54" s="374">
        <v>0.24540000000000001</v>
      </c>
      <c r="K54" s="374">
        <v>1.1967400000000001</v>
      </c>
      <c r="L54" s="374">
        <v>22.800019999999996</v>
      </c>
      <c r="M54" s="374">
        <v>0.17757000000000001</v>
      </c>
      <c r="N54" s="374">
        <v>0.81462999999999997</v>
      </c>
      <c r="O54" s="374">
        <v>1.7944800000000001</v>
      </c>
    </row>
    <row r="55" spans="1:15" ht="19.5" customHeight="1" x14ac:dyDescent="0.25">
      <c r="A55" s="99" t="s">
        <v>106</v>
      </c>
      <c r="B55" s="64" t="s">
        <v>107</v>
      </c>
      <c r="C55" s="94" t="s">
        <v>42</v>
      </c>
      <c r="D55" s="285">
        <v>2.1690800000000001</v>
      </c>
      <c r="E55" s="285">
        <v>3.1926403293044678E-2</v>
      </c>
      <c r="F55" s="374">
        <v>0.19969999999999999</v>
      </c>
      <c r="G55" s="374">
        <v>0</v>
      </c>
      <c r="H55" s="374">
        <v>0.03</v>
      </c>
      <c r="I55" s="374">
        <v>0.13522000000000001</v>
      </c>
      <c r="J55" s="374">
        <v>0</v>
      </c>
      <c r="K55" s="374">
        <v>0.12</v>
      </c>
      <c r="L55" s="374">
        <v>1.6841600000000001</v>
      </c>
      <c r="M55" s="374">
        <v>0</v>
      </c>
      <c r="N55" s="374">
        <v>0</v>
      </c>
      <c r="O55" s="374">
        <v>0</v>
      </c>
    </row>
    <row r="56" spans="1:15" ht="19.5" customHeight="1" x14ac:dyDescent="0.25">
      <c r="A56" s="99" t="s">
        <v>108</v>
      </c>
      <c r="B56" s="64" t="s">
        <v>109</v>
      </c>
      <c r="C56" s="94" t="s">
        <v>43</v>
      </c>
      <c r="D56" s="285">
        <v>0</v>
      </c>
      <c r="E56" s="285">
        <v>0</v>
      </c>
      <c r="F56" s="374">
        <v>0</v>
      </c>
      <c r="G56" s="374">
        <v>0</v>
      </c>
      <c r="H56" s="374">
        <v>0</v>
      </c>
      <c r="I56" s="374">
        <v>0</v>
      </c>
      <c r="J56" s="374">
        <v>0</v>
      </c>
      <c r="K56" s="374">
        <v>0</v>
      </c>
      <c r="L56" s="374">
        <v>0</v>
      </c>
      <c r="M56" s="374">
        <v>0</v>
      </c>
      <c r="N56" s="374">
        <v>0</v>
      </c>
      <c r="O56" s="374">
        <v>0</v>
      </c>
    </row>
    <row r="57" spans="1:15" s="15" customFormat="1" ht="19.5" customHeight="1" x14ac:dyDescent="0.25">
      <c r="A57" s="99" t="s">
        <v>110</v>
      </c>
      <c r="B57" s="64" t="s">
        <v>220</v>
      </c>
      <c r="C57" s="94" t="s">
        <v>49</v>
      </c>
      <c r="D57" s="285">
        <v>1.1509199999999997</v>
      </c>
      <c r="E57" s="285">
        <v>1.6940240137768531E-2</v>
      </c>
      <c r="F57" s="374">
        <v>0.25941999999999998</v>
      </c>
      <c r="G57" s="374">
        <v>5.7270000000000001E-2</v>
      </c>
      <c r="H57" s="374">
        <v>0</v>
      </c>
      <c r="I57" s="374">
        <v>0.28532000000000002</v>
      </c>
      <c r="J57" s="374">
        <v>1.345E-2</v>
      </c>
      <c r="K57" s="374">
        <v>0</v>
      </c>
      <c r="L57" s="374">
        <v>0.10924</v>
      </c>
      <c r="M57" s="374">
        <v>0.15326000000000001</v>
      </c>
      <c r="N57" s="374">
        <v>5.16E-2</v>
      </c>
      <c r="O57" s="374">
        <v>0.22136</v>
      </c>
    </row>
    <row r="58" spans="1:15" s="15" customFormat="1" ht="19.5" customHeight="1" x14ac:dyDescent="0.25">
      <c r="A58" s="99" t="s">
        <v>112</v>
      </c>
      <c r="B58" s="64" t="s">
        <v>118</v>
      </c>
      <c r="C58" s="94" t="s">
        <v>50</v>
      </c>
      <c r="D58" s="285">
        <v>1510.8213840000001</v>
      </c>
      <c r="E58" s="285">
        <v>22.237581283004737</v>
      </c>
      <c r="F58" s="374">
        <v>2.7071000000000001</v>
      </c>
      <c r="G58" s="374">
        <v>0</v>
      </c>
      <c r="H58" s="374">
        <v>0.77</v>
      </c>
      <c r="I58" s="374">
        <v>14.133559</v>
      </c>
      <c r="J58" s="374">
        <v>7.7637299999999998</v>
      </c>
      <c r="K58" s="374">
        <v>2.6683899999999996</v>
      </c>
      <c r="L58" s="374">
        <v>19.819109999999998</v>
      </c>
      <c r="M58" s="374">
        <v>0</v>
      </c>
      <c r="N58" s="374">
        <v>15.961110000000001</v>
      </c>
      <c r="O58" s="374">
        <v>1446.9983850000001</v>
      </c>
    </row>
    <row r="59" spans="1:15" s="15" customFormat="1" ht="19.5" customHeight="1" x14ac:dyDescent="0.25">
      <c r="A59" s="99" t="s">
        <v>113</v>
      </c>
      <c r="B59" s="64" t="s">
        <v>119</v>
      </c>
      <c r="C59" s="94" t="s">
        <v>51</v>
      </c>
      <c r="D59" s="285">
        <v>0</v>
      </c>
      <c r="E59" s="285">
        <v>0</v>
      </c>
      <c r="F59" s="374">
        <v>0</v>
      </c>
      <c r="G59" s="374">
        <v>0</v>
      </c>
      <c r="H59" s="374">
        <v>0</v>
      </c>
      <c r="I59" s="374">
        <v>0</v>
      </c>
      <c r="J59" s="374">
        <v>0</v>
      </c>
      <c r="K59" s="374">
        <v>0</v>
      </c>
      <c r="L59" s="374">
        <v>0</v>
      </c>
      <c r="M59" s="374">
        <v>0</v>
      </c>
      <c r="N59" s="374">
        <v>0</v>
      </c>
      <c r="O59" s="374">
        <v>0</v>
      </c>
    </row>
    <row r="60" spans="1:15" s="15" customFormat="1" ht="19.5" customHeight="1" x14ac:dyDescent="0.25">
      <c r="A60" s="99" t="s">
        <v>115</v>
      </c>
      <c r="B60" s="64" t="s">
        <v>120</v>
      </c>
      <c r="C60" s="94" t="s">
        <v>52</v>
      </c>
      <c r="D60" s="285">
        <v>3.3131200000000001</v>
      </c>
      <c r="E60" s="285">
        <v>4.8765377615510808E-2</v>
      </c>
      <c r="F60" s="374">
        <v>0</v>
      </c>
      <c r="G60" s="374">
        <v>7.8109999999999999E-2</v>
      </c>
      <c r="H60" s="374">
        <v>0</v>
      </c>
      <c r="I60" s="374">
        <v>1.2424600000000001</v>
      </c>
      <c r="J60" s="374">
        <v>0.60682999999999998</v>
      </c>
      <c r="K60" s="374">
        <v>1.4630000000000001E-2</v>
      </c>
      <c r="L60" s="374">
        <v>0.82891999999999988</v>
      </c>
      <c r="M60" s="374">
        <v>3.7479999999999999E-2</v>
      </c>
      <c r="N60" s="374">
        <v>0.50469000000000008</v>
      </c>
      <c r="O60" s="374">
        <v>0</v>
      </c>
    </row>
    <row r="61" spans="1:15" s="15" customFormat="1" ht="21" customHeight="1" x14ac:dyDescent="0.25">
      <c r="A61" s="95">
        <v>3</v>
      </c>
      <c r="B61" s="96" t="s">
        <v>121</v>
      </c>
      <c r="C61" s="420" t="s">
        <v>53</v>
      </c>
      <c r="D61" s="284">
        <v>6.1500000000000021</v>
      </c>
      <c r="E61" s="377">
        <v>9.0521041295030524E-2</v>
      </c>
      <c r="F61" s="376">
        <v>0</v>
      </c>
      <c r="G61" s="376">
        <v>0</v>
      </c>
      <c r="H61" s="376">
        <v>0</v>
      </c>
      <c r="I61" s="376">
        <v>0.49</v>
      </c>
      <c r="J61" s="376">
        <v>0</v>
      </c>
      <c r="K61" s="376">
        <v>0</v>
      </c>
      <c r="L61" s="376">
        <v>0</v>
      </c>
      <c r="M61" s="376">
        <v>5.6600000000000019</v>
      </c>
      <c r="N61" s="376">
        <v>0</v>
      </c>
      <c r="O61" s="376">
        <v>0</v>
      </c>
    </row>
    <row r="62" spans="1:15" ht="21" customHeight="1" x14ac:dyDescent="0.25">
      <c r="A62" s="90" t="s">
        <v>156</v>
      </c>
      <c r="B62" s="91" t="s">
        <v>678</v>
      </c>
      <c r="C62" s="92"/>
      <c r="D62" s="285"/>
      <c r="E62" s="285"/>
      <c r="F62" s="285"/>
      <c r="G62" s="285"/>
      <c r="H62" s="285"/>
      <c r="I62" s="287"/>
      <c r="J62" s="285"/>
      <c r="K62" s="285"/>
      <c r="L62" s="285"/>
      <c r="M62" s="285"/>
      <c r="N62" s="285"/>
      <c r="O62" s="285"/>
    </row>
    <row r="63" spans="1:15" s="14" customFormat="1" ht="20.25" customHeight="1" x14ac:dyDescent="0.25">
      <c r="A63" s="111">
        <v>1</v>
      </c>
      <c r="B63" s="112" t="s">
        <v>221</v>
      </c>
      <c r="C63" s="111" t="s">
        <v>145</v>
      </c>
      <c r="D63" s="286"/>
      <c r="E63" s="286"/>
      <c r="F63" s="286"/>
      <c r="G63" s="286"/>
      <c r="H63" s="286"/>
      <c r="I63" s="291"/>
      <c r="J63" s="286"/>
      <c r="K63" s="286"/>
      <c r="L63" s="286"/>
      <c r="M63" s="286"/>
      <c r="N63" s="286"/>
      <c r="O63" s="286"/>
    </row>
    <row r="64" spans="1:15" s="14" customFormat="1" ht="20.25" customHeight="1" x14ac:dyDescent="0.25">
      <c r="A64" s="111">
        <v>2</v>
      </c>
      <c r="B64" s="112" t="s">
        <v>222</v>
      </c>
      <c r="C64" s="111" t="s">
        <v>146</v>
      </c>
      <c r="D64" s="286"/>
      <c r="E64" s="286"/>
      <c r="F64" s="286"/>
      <c r="G64" s="286"/>
      <c r="H64" s="286"/>
      <c r="I64" s="291"/>
      <c r="J64" s="286"/>
      <c r="K64" s="286"/>
      <c r="L64" s="286"/>
      <c r="M64" s="286"/>
      <c r="N64" s="286"/>
      <c r="O64" s="286"/>
    </row>
    <row r="65" spans="1:15" s="14" customFormat="1" ht="20.25" customHeight="1" x14ac:dyDescent="0.25">
      <c r="A65" s="111">
        <v>3</v>
      </c>
      <c r="B65" s="112" t="s">
        <v>223</v>
      </c>
      <c r="C65" s="111" t="s">
        <v>147</v>
      </c>
      <c r="D65" s="378">
        <v>2888.0562950000003</v>
      </c>
      <c r="E65" s="286"/>
      <c r="F65" s="378">
        <v>248.73125600000003</v>
      </c>
      <c r="G65" s="378">
        <v>28.667099999999998</v>
      </c>
      <c r="H65" s="378">
        <v>17.023999999999997</v>
      </c>
      <c r="I65" s="378">
        <v>156.01761800000003</v>
      </c>
      <c r="J65" s="378">
        <v>222.57587799999999</v>
      </c>
      <c r="K65" s="378">
        <v>101.289433</v>
      </c>
      <c r="L65" s="378">
        <v>578.42457000000002</v>
      </c>
      <c r="M65" s="378">
        <v>357.94741700000003</v>
      </c>
      <c r="N65" s="378">
        <v>1177.379023</v>
      </c>
      <c r="O65" s="286"/>
    </row>
    <row r="66" spans="1:15" s="14" customFormat="1" ht="44.25" customHeight="1" x14ac:dyDescent="0.25">
      <c r="A66" s="111">
        <v>4</v>
      </c>
      <c r="B66" s="112" t="s">
        <v>224</v>
      </c>
      <c r="C66" s="111" t="s">
        <v>225</v>
      </c>
      <c r="D66" s="378">
        <v>2825.9148800000003</v>
      </c>
      <c r="E66" s="286"/>
      <c r="F66" s="378">
        <v>66.471190000000007</v>
      </c>
      <c r="G66" s="378">
        <v>1.018114</v>
      </c>
      <c r="H66" s="378">
        <v>0</v>
      </c>
      <c r="I66" s="378">
        <v>24.42991</v>
      </c>
      <c r="J66" s="378">
        <v>59.342008</v>
      </c>
      <c r="K66" s="378">
        <v>12.064989999999998</v>
      </c>
      <c r="L66" s="378">
        <v>57.255276999999992</v>
      </c>
      <c r="M66" s="378">
        <v>103.16046999999999</v>
      </c>
      <c r="N66" s="378">
        <v>754.44747300000006</v>
      </c>
      <c r="O66" s="378">
        <v>1747.7254479999999</v>
      </c>
    </row>
    <row r="67" spans="1:15" s="14" customFormat="1" ht="33.75" customHeight="1" x14ac:dyDescent="0.25">
      <c r="A67" s="111">
        <v>5</v>
      </c>
      <c r="B67" s="112" t="s">
        <v>226</v>
      </c>
      <c r="C67" s="111" t="s">
        <v>227</v>
      </c>
      <c r="D67" s="378">
        <v>57.01</v>
      </c>
      <c r="E67" s="286"/>
      <c r="F67" s="286"/>
      <c r="G67" s="286"/>
      <c r="H67" s="286"/>
      <c r="I67" s="291"/>
      <c r="J67" s="286"/>
      <c r="K67" s="286"/>
      <c r="L67" s="286"/>
      <c r="M67" s="286"/>
      <c r="N67" s="286"/>
      <c r="O67" s="378">
        <v>57.01</v>
      </c>
    </row>
    <row r="68" spans="1:15" s="14" customFormat="1" ht="22.5" customHeight="1" x14ac:dyDescent="0.25">
      <c r="A68" s="111">
        <v>6</v>
      </c>
      <c r="B68" s="112" t="s">
        <v>228</v>
      </c>
      <c r="C68" s="111" t="s">
        <v>158</v>
      </c>
      <c r="D68" s="378">
        <v>0</v>
      </c>
      <c r="E68" s="286"/>
      <c r="F68" s="286"/>
      <c r="G68" s="286"/>
      <c r="H68" s="286"/>
      <c r="I68" s="291"/>
      <c r="J68" s="286"/>
      <c r="K68" s="286"/>
      <c r="L68" s="286"/>
      <c r="M68" s="286"/>
      <c r="N68" s="286"/>
      <c r="O68" s="286"/>
    </row>
    <row r="69" spans="1:15" s="14" customFormat="1" ht="27.6" x14ac:dyDescent="0.25">
      <c r="A69" s="111">
        <v>7</v>
      </c>
      <c r="B69" s="112" t="s">
        <v>229</v>
      </c>
      <c r="C69" s="111" t="s">
        <v>230</v>
      </c>
      <c r="D69" s="378">
        <v>0</v>
      </c>
      <c r="E69" s="286"/>
      <c r="F69" s="286"/>
      <c r="G69" s="286"/>
      <c r="H69" s="286"/>
      <c r="I69" s="291"/>
      <c r="J69" s="286"/>
      <c r="K69" s="286"/>
      <c r="L69" s="286"/>
      <c r="M69" s="286"/>
      <c r="N69" s="286"/>
      <c r="O69" s="286"/>
    </row>
    <row r="70" spans="1:15" s="14" customFormat="1" ht="27" customHeight="1" x14ac:dyDescent="0.25">
      <c r="A70" s="111">
        <v>8</v>
      </c>
      <c r="B70" s="112" t="s">
        <v>231</v>
      </c>
      <c r="C70" s="111" t="s">
        <v>232</v>
      </c>
      <c r="D70" s="378">
        <v>138.55792</v>
      </c>
      <c r="E70" s="286"/>
      <c r="F70" s="286"/>
      <c r="G70" s="286"/>
      <c r="H70" s="286"/>
      <c r="I70" s="291"/>
      <c r="J70" s="286"/>
      <c r="K70" s="286"/>
      <c r="L70" s="286"/>
      <c r="M70" s="286"/>
      <c r="N70" s="286"/>
      <c r="O70" s="378">
        <v>138.55792</v>
      </c>
    </row>
    <row r="71" spans="1:15" s="14" customFormat="1" ht="21.75" customHeight="1" x14ac:dyDescent="0.25">
      <c r="A71" s="111">
        <v>9</v>
      </c>
      <c r="B71" s="112" t="s">
        <v>233</v>
      </c>
      <c r="C71" s="111" t="s">
        <v>234</v>
      </c>
      <c r="D71" s="378">
        <v>291.68743460000002</v>
      </c>
      <c r="E71" s="286"/>
      <c r="F71" s="378">
        <v>60.694026000000001</v>
      </c>
      <c r="G71" s="378">
        <v>7.4740499999999992</v>
      </c>
      <c r="H71" s="378">
        <v>4.7280000000000006</v>
      </c>
      <c r="I71" s="421">
        <v>43.278441600000001</v>
      </c>
      <c r="J71" s="378">
        <v>7.17</v>
      </c>
      <c r="K71" s="378">
        <v>32.032916999999998</v>
      </c>
      <c r="L71" s="378">
        <v>82.06</v>
      </c>
      <c r="M71" s="378">
        <v>24.69</v>
      </c>
      <c r="N71" s="378">
        <v>29.56</v>
      </c>
      <c r="O71" s="286"/>
    </row>
    <row r="72" spans="1:15" s="14" customFormat="1" ht="21.75" customHeight="1" x14ac:dyDescent="0.25">
      <c r="A72" s="111">
        <v>10</v>
      </c>
      <c r="B72" s="112" t="s">
        <v>235</v>
      </c>
      <c r="C72" s="111" t="s">
        <v>236</v>
      </c>
      <c r="D72" s="378">
        <v>121.41351599999999</v>
      </c>
      <c r="E72" s="378"/>
      <c r="F72" s="378">
        <v>4.5519999999999996</v>
      </c>
      <c r="G72" s="378">
        <v>4.6115259999999996</v>
      </c>
      <c r="H72" s="378">
        <v>0.84</v>
      </c>
      <c r="I72" s="378">
        <v>14.753020000000001</v>
      </c>
      <c r="J72" s="378">
        <v>6.0224700000000002</v>
      </c>
      <c r="K72" s="378">
        <v>11.534735</v>
      </c>
      <c r="L72" s="378">
        <v>23.251559999999998</v>
      </c>
      <c r="M72" s="378">
        <v>9.0143199999999997</v>
      </c>
      <c r="N72" s="378">
        <v>9.3798300000000001</v>
      </c>
      <c r="O72" s="378">
        <v>37.454054999999997</v>
      </c>
    </row>
    <row r="73" spans="1:15" s="14" customFormat="1" ht="21.75" customHeight="1" x14ac:dyDescent="0.25">
      <c r="A73" s="111">
        <v>11</v>
      </c>
      <c r="B73" s="112" t="s">
        <v>237</v>
      </c>
      <c r="C73" s="111" t="s">
        <v>157</v>
      </c>
      <c r="D73" s="378">
        <v>165.91727600000002</v>
      </c>
      <c r="E73" s="286"/>
      <c r="F73" s="378">
        <v>6.9118499999999994</v>
      </c>
      <c r="G73" s="378">
        <v>4.8988059999999995</v>
      </c>
      <c r="H73" s="378">
        <v>0.85</v>
      </c>
      <c r="I73" s="378">
        <v>18.085640000000001</v>
      </c>
      <c r="J73" s="378">
        <v>6.4637099999999998</v>
      </c>
      <c r="K73" s="378">
        <v>11.534735</v>
      </c>
      <c r="L73" s="378">
        <v>24.602449999999997</v>
      </c>
      <c r="M73" s="378">
        <v>11.26806</v>
      </c>
      <c r="N73" s="378">
        <v>13.30659</v>
      </c>
      <c r="O73" s="378">
        <v>67.995435000000001</v>
      </c>
    </row>
    <row r="74" spans="1:15" s="14" customFormat="1" ht="21.75" customHeight="1" x14ac:dyDescent="0.25">
      <c r="A74" s="111">
        <v>12</v>
      </c>
      <c r="B74" s="112" t="s">
        <v>238</v>
      </c>
      <c r="C74" s="111" t="s">
        <v>239</v>
      </c>
      <c r="D74" s="378">
        <v>543.43747510000003</v>
      </c>
      <c r="E74" s="286"/>
      <c r="F74" s="286"/>
      <c r="G74" s="286"/>
      <c r="H74" s="286"/>
      <c r="I74" s="291"/>
      <c r="J74" s="286"/>
      <c r="K74" s="286"/>
      <c r="L74" s="286"/>
      <c r="M74" s="286"/>
      <c r="N74" s="286"/>
      <c r="O74" s="378">
        <v>543.43747510000003</v>
      </c>
    </row>
    <row r="75" spans="1:15" s="14" customFormat="1" ht="29.25" customHeight="1" x14ac:dyDescent="0.25">
      <c r="A75" s="111">
        <v>13</v>
      </c>
      <c r="B75" s="112" t="s">
        <v>271</v>
      </c>
      <c r="C75" s="111" t="s">
        <v>159</v>
      </c>
      <c r="D75" s="378">
        <v>286.74730399999999</v>
      </c>
      <c r="E75" s="286"/>
      <c r="F75" s="286"/>
      <c r="G75" s="286"/>
      <c r="H75" s="286"/>
      <c r="I75" s="291"/>
      <c r="J75" s="286"/>
      <c r="K75" s="286"/>
      <c r="L75" s="286"/>
      <c r="M75" s="286"/>
      <c r="N75" s="286"/>
      <c r="O75" s="378">
        <v>286.74730399999999</v>
      </c>
    </row>
    <row r="76" spans="1:15" x14ac:dyDescent="0.25">
      <c r="A76" s="422" t="s">
        <v>679</v>
      </c>
    </row>
  </sheetData>
  <mergeCells count="9">
    <mergeCell ref="E4:E5"/>
    <mergeCell ref="F4:O4"/>
    <mergeCell ref="A2:O2"/>
    <mergeCell ref="A3:O3"/>
    <mergeCell ref="A1:B1"/>
    <mergeCell ref="A4:A5"/>
    <mergeCell ref="B4:B5"/>
    <mergeCell ref="C4:C5"/>
    <mergeCell ref="D4:D5"/>
  </mergeCells>
  <printOptions horizontalCentered="1"/>
  <pageMargins left="0.39370078740157483" right="0.39370078740157483" top="1.1811023622047245" bottom="0.31496062992125984" header="0.98425196850393704" footer="0.31496062992125984"/>
  <pageSetup paperSize="9" scale="86" orientation="landscape" horizontalDpi="300" verticalDpi="300" r:id="rId1"/>
  <headerFooter>
    <oddHeader>&amp;C&amp;P/&amp;N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6"/>
  <sheetViews>
    <sheetView showZeros="0" view="pageBreakPreview" zoomScaleNormal="100" zoomScaleSheetLayoutView="100" workbookViewId="0">
      <pane xSplit="2" ySplit="7" topLeftCell="C20" activePane="bottomRight" state="frozen"/>
      <selection pane="topRight" activeCell="C1" sqref="C1"/>
      <selection pane="bottomLeft" activeCell="A8" sqref="A8"/>
      <selection pane="bottomRight" activeCell="C28" sqref="C28"/>
    </sheetView>
  </sheetViews>
  <sheetFormatPr defaultRowHeight="13.2" x14ac:dyDescent="0.25"/>
  <cols>
    <col min="1" max="1" width="5.109375" style="24" bestFit="1" customWidth="1"/>
    <col min="2" max="2" width="34.6640625" style="22" customWidth="1"/>
    <col min="3" max="3" width="11.6640625" style="22" customWidth="1"/>
    <col min="4" max="4" width="11.44140625" style="22" customWidth="1"/>
    <col min="5" max="12" width="8.6640625" style="22" customWidth="1"/>
    <col min="13" max="13" width="9.33203125" style="22" customWidth="1"/>
    <col min="14" max="14" width="8.6640625" style="22" customWidth="1"/>
    <col min="15" max="245" width="9.109375" style="22"/>
    <col min="246" max="246" width="5.109375" style="22" bestFit="1" customWidth="1"/>
    <col min="247" max="247" width="38.33203125" style="22" customWidth="1"/>
    <col min="248" max="248" width="12.88671875" style="22" bestFit="1" customWidth="1"/>
    <col min="249" max="249" width="12.33203125" style="22" customWidth="1"/>
    <col min="250" max="251" width="7.33203125" style="22" bestFit="1" customWidth="1"/>
    <col min="252" max="252" width="6.109375" style="22" bestFit="1" customWidth="1"/>
    <col min="253" max="253" width="5" style="22" bestFit="1" customWidth="1"/>
    <col min="254" max="254" width="6.109375" style="22" bestFit="1" customWidth="1"/>
    <col min="255" max="256" width="7.33203125" style="22" bestFit="1" customWidth="1"/>
    <col min="257" max="257" width="6.109375" style="22" bestFit="1" customWidth="1"/>
    <col min="258" max="260" width="7.33203125" style="22" bestFit="1" customWidth="1"/>
    <col min="261" max="261" width="5" style="22" bestFit="1" customWidth="1"/>
    <col min="262" max="262" width="7.33203125" style="22" bestFit="1" customWidth="1"/>
    <col min="263" max="501" width="9.109375" style="22"/>
    <col min="502" max="502" width="5.109375" style="22" bestFit="1" customWidth="1"/>
    <col min="503" max="503" width="38.33203125" style="22" customWidth="1"/>
    <col min="504" max="504" width="12.88671875" style="22" bestFit="1" customWidth="1"/>
    <col min="505" max="505" width="12.33203125" style="22" customWidth="1"/>
    <col min="506" max="507" width="7.33203125" style="22" bestFit="1" customWidth="1"/>
    <col min="508" max="508" width="6.109375" style="22" bestFit="1" customWidth="1"/>
    <col min="509" max="509" width="5" style="22" bestFit="1" customWidth="1"/>
    <col min="510" max="510" width="6.109375" style="22" bestFit="1" customWidth="1"/>
    <col min="511" max="512" width="7.33203125" style="22" bestFit="1" customWidth="1"/>
    <col min="513" max="513" width="6.109375" style="22" bestFit="1" customWidth="1"/>
    <col min="514" max="516" width="7.33203125" style="22" bestFit="1" customWidth="1"/>
    <col min="517" max="517" width="5" style="22" bestFit="1" customWidth="1"/>
    <col min="518" max="518" width="7.33203125" style="22" bestFit="1" customWidth="1"/>
    <col min="519" max="757" width="9.109375" style="22"/>
    <col min="758" max="758" width="5.109375" style="22" bestFit="1" customWidth="1"/>
    <col min="759" max="759" width="38.33203125" style="22" customWidth="1"/>
    <col min="760" max="760" width="12.88671875" style="22" bestFit="1" customWidth="1"/>
    <col min="761" max="761" width="12.33203125" style="22" customWidth="1"/>
    <col min="762" max="763" width="7.33203125" style="22" bestFit="1" customWidth="1"/>
    <col min="764" max="764" width="6.109375" style="22" bestFit="1" customWidth="1"/>
    <col min="765" max="765" width="5" style="22" bestFit="1" customWidth="1"/>
    <col min="766" max="766" width="6.109375" style="22" bestFit="1" customWidth="1"/>
    <col min="767" max="768" width="7.33203125" style="22" bestFit="1" customWidth="1"/>
    <col min="769" max="769" width="6.109375" style="22" bestFit="1" customWidth="1"/>
    <col min="770" max="772" width="7.33203125" style="22" bestFit="1" customWidth="1"/>
    <col min="773" max="773" width="5" style="22" bestFit="1" customWidth="1"/>
    <col min="774" max="774" width="7.33203125" style="22" bestFit="1" customWidth="1"/>
    <col min="775" max="1013" width="9.109375" style="22"/>
    <col min="1014" max="1014" width="5.109375" style="22" bestFit="1" customWidth="1"/>
    <col min="1015" max="1015" width="38.33203125" style="22" customWidth="1"/>
    <col min="1016" max="1016" width="12.88671875" style="22" bestFit="1" customWidth="1"/>
    <col min="1017" max="1017" width="12.33203125" style="22" customWidth="1"/>
    <col min="1018" max="1019" width="7.33203125" style="22" bestFit="1" customWidth="1"/>
    <col min="1020" max="1020" width="6.109375" style="22" bestFit="1" customWidth="1"/>
    <col min="1021" max="1021" width="5" style="22" bestFit="1" customWidth="1"/>
    <col min="1022" max="1022" width="6.109375" style="22" bestFit="1" customWidth="1"/>
    <col min="1023" max="1024" width="7.33203125" style="22" bestFit="1" customWidth="1"/>
    <col min="1025" max="1025" width="6.109375" style="22" bestFit="1" customWidth="1"/>
    <col min="1026" max="1028" width="7.33203125" style="22" bestFit="1" customWidth="1"/>
    <col min="1029" max="1029" width="5" style="22" bestFit="1" customWidth="1"/>
    <col min="1030" max="1030" width="7.33203125" style="22" bestFit="1" customWidth="1"/>
    <col min="1031" max="1269" width="9.109375" style="22"/>
    <col min="1270" max="1270" width="5.109375" style="22" bestFit="1" customWidth="1"/>
    <col min="1271" max="1271" width="38.33203125" style="22" customWidth="1"/>
    <col min="1272" max="1272" width="12.88671875" style="22" bestFit="1" customWidth="1"/>
    <col min="1273" max="1273" width="12.33203125" style="22" customWidth="1"/>
    <col min="1274" max="1275" width="7.33203125" style="22" bestFit="1" customWidth="1"/>
    <col min="1276" max="1276" width="6.109375" style="22" bestFit="1" customWidth="1"/>
    <col min="1277" max="1277" width="5" style="22" bestFit="1" customWidth="1"/>
    <col min="1278" max="1278" width="6.109375" style="22" bestFit="1" customWidth="1"/>
    <col min="1279" max="1280" width="7.33203125" style="22" bestFit="1" customWidth="1"/>
    <col min="1281" max="1281" width="6.109375" style="22" bestFit="1" customWidth="1"/>
    <col min="1282" max="1284" width="7.33203125" style="22" bestFit="1" customWidth="1"/>
    <col min="1285" max="1285" width="5" style="22" bestFit="1" customWidth="1"/>
    <col min="1286" max="1286" width="7.33203125" style="22" bestFit="1" customWidth="1"/>
    <col min="1287" max="1525" width="9.109375" style="22"/>
    <col min="1526" max="1526" width="5.109375" style="22" bestFit="1" customWidth="1"/>
    <col min="1527" max="1527" width="38.33203125" style="22" customWidth="1"/>
    <col min="1528" max="1528" width="12.88671875" style="22" bestFit="1" customWidth="1"/>
    <col min="1529" max="1529" width="12.33203125" style="22" customWidth="1"/>
    <col min="1530" max="1531" width="7.33203125" style="22" bestFit="1" customWidth="1"/>
    <col min="1532" max="1532" width="6.109375" style="22" bestFit="1" customWidth="1"/>
    <col min="1533" max="1533" width="5" style="22" bestFit="1" customWidth="1"/>
    <col min="1534" max="1534" width="6.109375" style="22" bestFit="1" customWidth="1"/>
    <col min="1535" max="1536" width="7.33203125" style="22" bestFit="1" customWidth="1"/>
    <col min="1537" max="1537" width="6.109375" style="22" bestFit="1" customWidth="1"/>
    <col min="1538" max="1540" width="7.33203125" style="22" bestFit="1" customWidth="1"/>
    <col min="1541" max="1541" width="5" style="22" bestFit="1" customWidth="1"/>
    <col min="1542" max="1542" width="7.33203125" style="22" bestFit="1" customWidth="1"/>
    <col min="1543" max="1781" width="9.109375" style="22"/>
    <col min="1782" max="1782" width="5.109375" style="22" bestFit="1" customWidth="1"/>
    <col min="1783" max="1783" width="38.33203125" style="22" customWidth="1"/>
    <col min="1784" max="1784" width="12.88671875" style="22" bestFit="1" customWidth="1"/>
    <col min="1785" max="1785" width="12.33203125" style="22" customWidth="1"/>
    <col min="1786" max="1787" width="7.33203125" style="22" bestFit="1" customWidth="1"/>
    <col min="1788" max="1788" width="6.109375" style="22" bestFit="1" customWidth="1"/>
    <col min="1789" max="1789" width="5" style="22" bestFit="1" customWidth="1"/>
    <col min="1790" max="1790" width="6.109375" style="22" bestFit="1" customWidth="1"/>
    <col min="1791" max="1792" width="7.33203125" style="22" bestFit="1" customWidth="1"/>
    <col min="1793" max="1793" width="6.109375" style="22" bestFit="1" customWidth="1"/>
    <col min="1794" max="1796" width="7.33203125" style="22" bestFit="1" customWidth="1"/>
    <col min="1797" max="1797" width="5" style="22" bestFit="1" customWidth="1"/>
    <col min="1798" max="1798" width="7.33203125" style="22" bestFit="1" customWidth="1"/>
    <col min="1799" max="2037" width="9.109375" style="22"/>
    <col min="2038" max="2038" width="5.109375" style="22" bestFit="1" customWidth="1"/>
    <col min="2039" max="2039" width="38.33203125" style="22" customWidth="1"/>
    <col min="2040" max="2040" width="12.88671875" style="22" bestFit="1" customWidth="1"/>
    <col min="2041" max="2041" width="12.33203125" style="22" customWidth="1"/>
    <col min="2042" max="2043" width="7.33203125" style="22" bestFit="1" customWidth="1"/>
    <col min="2044" max="2044" width="6.109375" style="22" bestFit="1" customWidth="1"/>
    <col min="2045" max="2045" width="5" style="22" bestFit="1" customWidth="1"/>
    <col min="2046" max="2046" width="6.109375" style="22" bestFit="1" customWidth="1"/>
    <col min="2047" max="2048" width="7.33203125" style="22" bestFit="1" customWidth="1"/>
    <col min="2049" max="2049" width="6.109375" style="22" bestFit="1" customWidth="1"/>
    <col min="2050" max="2052" width="7.33203125" style="22" bestFit="1" customWidth="1"/>
    <col min="2053" max="2053" width="5" style="22" bestFit="1" customWidth="1"/>
    <col min="2054" max="2054" width="7.33203125" style="22" bestFit="1" customWidth="1"/>
    <col min="2055" max="2293" width="9.109375" style="22"/>
    <col min="2294" max="2294" width="5.109375" style="22" bestFit="1" customWidth="1"/>
    <col min="2295" max="2295" width="38.33203125" style="22" customWidth="1"/>
    <col min="2296" max="2296" width="12.88671875" style="22" bestFit="1" customWidth="1"/>
    <col min="2297" max="2297" width="12.33203125" style="22" customWidth="1"/>
    <col min="2298" max="2299" width="7.33203125" style="22" bestFit="1" customWidth="1"/>
    <col min="2300" max="2300" width="6.109375" style="22" bestFit="1" customWidth="1"/>
    <col min="2301" max="2301" width="5" style="22" bestFit="1" customWidth="1"/>
    <col min="2302" max="2302" width="6.109375" style="22" bestFit="1" customWidth="1"/>
    <col min="2303" max="2304" width="7.33203125" style="22" bestFit="1" customWidth="1"/>
    <col min="2305" max="2305" width="6.109375" style="22" bestFit="1" customWidth="1"/>
    <col min="2306" max="2308" width="7.33203125" style="22" bestFit="1" customWidth="1"/>
    <col min="2309" max="2309" width="5" style="22" bestFit="1" customWidth="1"/>
    <col min="2310" max="2310" width="7.33203125" style="22" bestFit="1" customWidth="1"/>
    <col min="2311" max="2549" width="9.109375" style="22"/>
    <col min="2550" max="2550" width="5.109375" style="22" bestFit="1" customWidth="1"/>
    <col min="2551" max="2551" width="38.33203125" style="22" customWidth="1"/>
    <col min="2552" max="2552" width="12.88671875" style="22" bestFit="1" customWidth="1"/>
    <col min="2553" max="2553" width="12.33203125" style="22" customWidth="1"/>
    <col min="2554" max="2555" width="7.33203125" style="22" bestFit="1" customWidth="1"/>
    <col min="2556" max="2556" width="6.109375" style="22" bestFit="1" customWidth="1"/>
    <col min="2557" max="2557" width="5" style="22" bestFit="1" customWidth="1"/>
    <col min="2558" max="2558" width="6.109375" style="22" bestFit="1" customWidth="1"/>
    <col min="2559" max="2560" width="7.33203125" style="22" bestFit="1" customWidth="1"/>
    <col min="2561" max="2561" width="6.109375" style="22" bestFit="1" customWidth="1"/>
    <col min="2562" max="2564" width="7.33203125" style="22" bestFit="1" customWidth="1"/>
    <col min="2565" max="2565" width="5" style="22" bestFit="1" customWidth="1"/>
    <col min="2566" max="2566" width="7.33203125" style="22" bestFit="1" customWidth="1"/>
    <col min="2567" max="2805" width="9.109375" style="22"/>
    <col min="2806" max="2806" width="5.109375" style="22" bestFit="1" customWidth="1"/>
    <col min="2807" max="2807" width="38.33203125" style="22" customWidth="1"/>
    <col min="2808" max="2808" width="12.88671875" style="22" bestFit="1" customWidth="1"/>
    <col min="2809" max="2809" width="12.33203125" style="22" customWidth="1"/>
    <col min="2810" max="2811" width="7.33203125" style="22" bestFit="1" customWidth="1"/>
    <col min="2812" max="2812" width="6.109375" style="22" bestFit="1" customWidth="1"/>
    <col min="2813" max="2813" width="5" style="22" bestFit="1" customWidth="1"/>
    <col min="2814" max="2814" width="6.109375" style="22" bestFit="1" customWidth="1"/>
    <col min="2815" max="2816" width="7.33203125" style="22" bestFit="1" customWidth="1"/>
    <col min="2817" max="2817" width="6.109375" style="22" bestFit="1" customWidth="1"/>
    <col min="2818" max="2820" width="7.33203125" style="22" bestFit="1" customWidth="1"/>
    <col min="2821" max="2821" width="5" style="22" bestFit="1" customWidth="1"/>
    <col min="2822" max="2822" width="7.33203125" style="22" bestFit="1" customWidth="1"/>
    <col min="2823" max="3061" width="9.109375" style="22"/>
    <col min="3062" max="3062" width="5.109375" style="22" bestFit="1" customWidth="1"/>
    <col min="3063" max="3063" width="38.33203125" style="22" customWidth="1"/>
    <col min="3064" max="3064" width="12.88671875" style="22" bestFit="1" customWidth="1"/>
    <col min="3065" max="3065" width="12.33203125" style="22" customWidth="1"/>
    <col min="3066" max="3067" width="7.33203125" style="22" bestFit="1" customWidth="1"/>
    <col min="3068" max="3068" width="6.109375" style="22" bestFit="1" customWidth="1"/>
    <col min="3069" max="3069" width="5" style="22" bestFit="1" customWidth="1"/>
    <col min="3070" max="3070" width="6.109375" style="22" bestFit="1" customWidth="1"/>
    <col min="3071" max="3072" width="7.33203125" style="22" bestFit="1" customWidth="1"/>
    <col min="3073" max="3073" width="6.109375" style="22" bestFit="1" customWidth="1"/>
    <col min="3074" max="3076" width="7.33203125" style="22" bestFit="1" customWidth="1"/>
    <col min="3077" max="3077" width="5" style="22" bestFit="1" customWidth="1"/>
    <col min="3078" max="3078" width="7.33203125" style="22" bestFit="1" customWidth="1"/>
    <col min="3079" max="3317" width="9.109375" style="22"/>
    <col min="3318" max="3318" width="5.109375" style="22" bestFit="1" customWidth="1"/>
    <col min="3319" max="3319" width="38.33203125" style="22" customWidth="1"/>
    <col min="3320" max="3320" width="12.88671875" style="22" bestFit="1" customWidth="1"/>
    <col min="3321" max="3321" width="12.33203125" style="22" customWidth="1"/>
    <col min="3322" max="3323" width="7.33203125" style="22" bestFit="1" customWidth="1"/>
    <col min="3324" max="3324" width="6.109375" style="22" bestFit="1" customWidth="1"/>
    <col min="3325" max="3325" width="5" style="22" bestFit="1" customWidth="1"/>
    <col min="3326" max="3326" width="6.109375" style="22" bestFit="1" customWidth="1"/>
    <col min="3327" max="3328" width="7.33203125" style="22" bestFit="1" customWidth="1"/>
    <col min="3329" max="3329" width="6.109375" style="22" bestFit="1" customWidth="1"/>
    <col min="3330" max="3332" width="7.33203125" style="22" bestFit="1" customWidth="1"/>
    <col min="3333" max="3333" width="5" style="22" bestFit="1" customWidth="1"/>
    <col min="3334" max="3334" width="7.33203125" style="22" bestFit="1" customWidth="1"/>
    <col min="3335" max="3573" width="9.109375" style="22"/>
    <col min="3574" max="3574" width="5.109375" style="22" bestFit="1" customWidth="1"/>
    <col min="3575" max="3575" width="38.33203125" style="22" customWidth="1"/>
    <col min="3576" max="3576" width="12.88671875" style="22" bestFit="1" customWidth="1"/>
    <col min="3577" max="3577" width="12.33203125" style="22" customWidth="1"/>
    <col min="3578" max="3579" width="7.33203125" style="22" bestFit="1" customWidth="1"/>
    <col min="3580" max="3580" width="6.109375" style="22" bestFit="1" customWidth="1"/>
    <col min="3581" max="3581" width="5" style="22" bestFit="1" customWidth="1"/>
    <col min="3582" max="3582" width="6.109375" style="22" bestFit="1" customWidth="1"/>
    <col min="3583" max="3584" width="7.33203125" style="22" bestFit="1" customWidth="1"/>
    <col min="3585" max="3585" width="6.109375" style="22" bestFit="1" customWidth="1"/>
    <col min="3586" max="3588" width="7.33203125" style="22" bestFit="1" customWidth="1"/>
    <col min="3589" max="3589" width="5" style="22" bestFit="1" customWidth="1"/>
    <col min="3590" max="3590" width="7.33203125" style="22" bestFit="1" customWidth="1"/>
    <col min="3591" max="3829" width="9.109375" style="22"/>
    <col min="3830" max="3830" width="5.109375" style="22" bestFit="1" customWidth="1"/>
    <col min="3831" max="3831" width="38.33203125" style="22" customWidth="1"/>
    <col min="3832" max="3832" width="12.88671875" style="22" bestFit="1" customWidth="1"/>
    <col min="3833" max="3833" width="12.33203125" style="22" customWidth="1"/>
    <col min="3834" max="3835" width="7.33203125" style="22" bestFit="1" customWidth="1"/>
    <col min="3836" max="3836" width="6.109375" style="22" bestFit="1" customWidth="1"/>
    <col min="3837" max="3837" width="5" style="22" bestFit="1" customWidth="1"/>
    <col min="3838" max="3838" width="6.109375" style="22" bestFit="1" customWidth="1"/>
    <col min="3839" max="3840" width="7.33203125" style="22" bestFit="1" customWidth="1"/>
    <col min="3841" max="3841" width="6.109375" style="22" bestFit="1" customWidth="1"/>
    <col min="3842" max="3844" width="7.33203125" style="22" bestFit="1" customWidth="1"/>
    <col min="3845" max="3845" width="5" style="22" bestFit="1" customWidth="1"/>
    <col min="3846" max="3846" width="7.33203125" style="22" bestFit="1" customWidth="1"/>
    <col min="3847" max="4085" width="9.109375" style="22"/>
    <col min="4086" max="4086" width="5.109375" style="22" bestFit="1" customWidth="1"/>
    <col min="4087" max="4087" width="38.33203125" style="22" customWidth="1"/>
    <col min="4088" max="4088" width="12.88671875" style="22" bestFit="1" customWidth="1"/>
    <col min="4089" max="4089" width="12.33203125" style="22" customWidth="1"/>
    <col min="4090" max="4091" width="7.33203125" style="22" bestFit="1" customWidth="1"/>
    <col min="4092" max="4092" width="6.109375" style="22" bestFit="1" customWidth="1"/>
    <col min="4093" max="4093" width="5" style="22" bestFit="1" customWidth="1"/>
    <col min="4094" max="4094" width="6.109375" style="22" bestFit="1" customWidth="1"/>
    <col min="4095" max="4096" width="7.33203125" style="22" bestFit="1" customWidth="1"/>
    <col min="4097" max="4097" width="6.109375" style="22" bestFit="1" customWidth="1"/>
    <col min="4098" max="4100" width="7.33203125" style="22" bestFit="1" customWidth="1"/>
    <col min="4101" max="4101" width="5" style="22" bestFit="1" customWidth="1"/>
    <col min="4102" max="4102" width="7.33203125" style="22" bestFit="1" customWidth="1"/>
    <col min="4103" max="4341" width="9.109375" style="22"/>
    <col min="4342" max="4342" width="5.109375" style="22" bestFit="1" customWidth="1"/>
    <col min="4343" max="4343" width="38.33203125" style="22" customWidth="1"/>
    <col min="4344" max="4344" width="12.88671875" style="22" bestFit="1" customWidth="1"/>
    <col min="4345" max="4345" width="12.33203125" style="22" customWidth="1"/>
    <col min="4346" max="4347" width="7.33203125" style="22" bestFit="1" customWidth="1"/>
    <col min="4348" max="4348" width="6.109375" style="22" bestFit="1" customWidth="1"/>
    <col min="4349" max="4349" width="5" style="22" bestFit="1" customWidth="1"/>
    <col min="4350" max="4350" width="6.109375" style="22" bestFit="1" customWidth="1"/>
    <col min="4351" max="4352" width="7.33203125" style="22" bestFit="1" customWidth="1"/>
    <col min="4353" max="4353" width="6.109375" style="22" bestFit="1" customWidth="1"/>
    <col min="4354" max="4356" width="7.33203125" style="22" bestFit="1" customWidth="1"/>
    <col min="4357" max="4357" width="5" style="22" bestFit="1" customWidth="1"/>
    <col min="4358" max="4358" width="7.33203125" style="22" bestFit="1" customWidth="1"/>
    <col min="4359" max="4597" width="9.109375" style="22"/>
    <col min="4598" max="4598" width="5.109375" style="22" bestFit="1" customWidth="1"/>
    <col min="4599" max="4599" width="38.33203125" style="22" customWidth="1"/>
    <col min="4600" max="4600" width="12.88671875" style="22" bestFit="1" customWidth="1"/>
    <col min="4601" max="4601" width="12.33203125" style="22" customWidth="1"/>
    <col min="4602" max="4603" width="7.33203125" style="22" bestFit="1" customWidth="1"/>
    <col min="4604" max="4604" width="6.109375" style="22" bestFit="1" customWidth="1"/>
    <col min="4605" max="4605" width="5" style="22" bestFit="1" customWidth="1"/>
    <col min="4606" max="4606" width="6.109375" style="22" bestFit="1" customWidth="1"/>
    <col min="4607" max="4608" width="7.33203125" style="22" bestFit="1" customWidth="1"/>
    <col min="4609" max="4609" width="6.109375" style="22" bestFit="1" customWidth="1"/>
    <col min="4610" max="4612" width="7.33203125" style="22" bestFit="1" customWidth="1"/>
    <col min="4613" max="4613" width="5" style="22" bestFit="1" customWidth="1"/>
    <col min="4614" max="4614" width="7.33203125" style="22" bestFit="1" customWidth="1"/>
    <col min="4615" max="4853" width="9.109375" style="22"/>
    <col min="4854" max="4854" width="5.109375" style="22" bestFit="1" customWidth="1"/>
    <col min="4855" max="4855" width="38.33203125" style="22" customWidth="1"/>
    <col min="4856" max="4856" width="12.88671875" style="22" bestFit="1" customWidth="1"/>
    <col min="4857" max="4857" width="12.33203125" style="22" customWidth="1"/>
    <col min="4858" max="4859" width="7.33203125" style="22" bestFit="1" customWidth="1"/>
    <col min="4860" max="4860" width="6.109375" style="22" bestFit="1" customWidth="1"/>
    <col min="4861" max="4861" width="5" style="22" bestFit="1" customWidth="1"/>
    <col min="4862" max="4862" width="6.109375" style="22" bestFit="1" customWidth="1"/>
    <col min="4863" max="4864" width="7.33203125" style="22" bestFit="1" customWidth="1"/>
    <col min="4865" max="4865" width="6.109375" style="22" bestFit="1" customWidth="1"/>
    <col min="4866" max="4868" width="7.33203125" style="22" bestFit="1" customWidth="1"/>
    <col min="4869" max="4869" width="5" style="22" bestFit="1" customWidth="1"/>
    <col min="4870" max="4870" width="7.33203125" style="22" bestFit="1" customWidth="1"/>
    <col min="4871" max="5109" width="9.109375" style="22"/>
    <col min="5110" max="5110" width="5.109375" style="22" bestFit="1" customWidth="1"/>
    <col min="5111" max="5111" width="38.33203125" style="22" customWidth="1"/>
    <col min="5112" max="5112" width="12.88671875" style="22" bestFit="1" customWidth="1"/>
    <col min="5113" max="5113" width="12.33203125" style="22" customWidth="1"/>
    <col min="5114" max="5115" width="7.33203125" style="22" bestFit="1" customWidth="1"/>
    <col min="5116" max="5116" width="6.109375" style="22" bestFit="1" customWidth="1"/>
    <col min="5117" max="5117" width="5" style="22" bestFit="1" customWidth="1"/>
    <col min="5118" max="5118" width="6.109375" style="22" bestFit="1" customWidth="1"/>
    <col min="5119" max="5120" width="7.33203125" style="22" bestFit="1" customWidth="1"/>
    <col min="5121" max="5121" width="6.109375" style="22" bestFit="1" customWidth="1"/>
    <col min="5122" max="5124" width="7.33203125" style="22" bestFit="1" customWidth="1"/>
    <col min="5125" max="5125" width="5" style="22" bestFit="1" customWidth="1"/>
    <col min="5126" max="5126" width="7.33203125" style="22" bestFit="1" customWidth="1"/>
    <col min="5127" max="5365" width="9.109375" style="22"/>
    <col min="5366" max="5366" width="5.109375" style="22" bestFit="1" customWidth="1"/>
    <col min="5367" max="5367" width="38.33203125" style="22" customWidth="1"/>
    <col min="5368" max="5368" width="12.88671875" style="22" bestFit="1" customWidth="1"/>
    <col min="5369" max="5369" width="12.33203125" style="22" customWidth="1"/>
    <col min="5370" max="5371" width="7.33203125" style="22" bestFit="1" customWidth="1"/>
    <col min="5372" max="5372" width="6.109375" style="22" bestFit="1" customWidth="1"/>
    <col min="5373" max="5373" width="5" style="22" bestFit="1" customWidth="1"/>
    <col min="5374" max="5374" width="6.109375" style="22" bestFit="1" customWidth="1"/>
    <col min="5375" max="5376" width="7.33203125" style="22" bestFit="1" customWidth="1"/>
    <col min="5377" max="5377" width="6.109375" style="22" bestFit="1" customWidth="1"/>
    <col min="5378" max="5380" width="7.33203125" style="22" bestFit="1" customWidth="1"/>
    <col min="5381" max="5381" width="5" style="22" bestFit="1" customWidth="1"/>
    <col min="5382" max="5382" width="7.33203125" style="22" bestFit="1" customWidth="1"/>
    <col min="5383" max="5621" width="9.109375" style="22"/>
    <col min="5622" max="5622" width="5.109375" style="22" bestFit="1" customWidth="1"/>
    <col min="5623" max="5623" width="38.33203125" style="22" customWidth="1"/>
    <col min="5624" max="5624" width="12.88671875" style="22" bestFit="1" customWidth="1"/>
    <col min="5625" max="5625" width="12.33203125" style="22" customWidth="1"/>
    <col min="5626" max="5627" width="7.33203125" style="22" bestFit="1" customWidth="1"/>
    <col min="5628" max="5628" width="6.109375" style="22" bestFit="1" customWidth="1"/>
    <col min="5629" max="5629" width="5" style="22" bestFit="1" customWidth="1"/>
    <col min="5630" max="5630" width="6.109375" style="22" bestFit="1" customWidth="1"/>
    <col min="5631" max="5632" width="7.33203125" style="22" bestFit="1" customWidth="1"/>
    <col min="5633" max="5633" width="6.109375" style="22" bestFit="1" customWidth="1"/>
    <col min="5634" max="5636" width="7.33203125" style="22" bestFit="1" customWidth="1"/>
    <col min="5637" max="5637" width="5" style="22" bestFit="1" customWidth="1"/>
    <col min="5638" max="5638" width="7.33203125" style="22" bestFit="1" customWidth="1"/>
    <col min="5639" max="5877" width="9.109375" style="22"/>
    <col min="5878" max="5878" width="5.109375" style="22" bestFit="1" customWidth="1"/>
    <col min="5879" max="5879" width="38.33203125" style="22" customWidth="1"/>
    <col min="5880" max="5880" width="12.88671875" style="22" bestFit="1" customWidth="1"/>
    <col min="5881" max="5881" width="12.33203125" style="22" customWidth="1"/>
    <col min="5882" max="5883" width="7.33203125" style="22" bestFit="1" customWidth="1"/>
    <col min="5884" max="5884" width="6.109375" style="22" bestFit="1" customWidth="1"/>
    <col min="5885" max="5885" width="5" style="22" bestFit="1" customWidth="1"/>
    <col min="5886" max="5886" width="6.109375" style="22" bestFit="1" customWidth="1"/>
    <col min="5887" max="5888" width="7.33203125" style="22" bestFit="1" customWidth="1"/>
    <col min="5889" max="5889" width="6.109375" style="22" bestFit="1" customWidth="1"/>
    <col min="5890" max="5892" width="7.33203125" style="22" bestFit="1" customWidth="1"/>
    <col min="5893" max="5893" width="5" style="22" bestFit="1" customWidth="1"/>
    <col min="5894" max="5894" width="7.33203125" style="22" bestFit="1" customWidth="1"/>
    <col min="5895" max="6133" width="9.109375" style="22"/>
    <col min="6134" max="6134" width="5.109375" style="22" bestFit="1" customWidth="1"/>
    <col min="6135" max="6135" width="38.33203125" style="22" customWidth="1"/>
    <col min="6136" max="6136" width="12.88671875" style="22" bestFit="1" customWidth="1"/>
    <col min="6137" max="6137" width="12.33203125" style="22" customWidth="1"/>
    <col min="6138" max="6139" width="7.33203125" style="22" bestFit="1" customWidth="1"/>
    <col min="6140" max="6140" width="6.109375" style="22" bestFit="1" customWidth="1"/>
    <col min="6141" max="6141" width="5" style="22" bestFit="1" customWidth="1"/>
    <col min="6142" max="6142" width="6.109375" style="22" bestFit="1" customWidth="1"/>
    <col min="6143" max="6144" width="7.33203125" style="22" bestFit="1" customWidth="1"/>
    <col min="6145" max="6145" width="6.109375" style="22" bestFit="1" customWidth="1"/>
    <col min="6146" max="6148" width="7.33203125" style="22" bestFit="1" customWidth="1"/>
    <col min="6149" max="6149" width="5" style="22" bestFit="1" customWidth="1"/>
    <col min="6150" max="6150" width="7.33203125" style="22" bestFit="1" customWidth="1"/>
    <col min="6151" max="6389" width="9.109375" style="22"/>
    <col min="6390" max="6390" width="5.109375" style="22" bestFit="1" customWidth="1"/>
    <col min="6391" max="6391" width="38.33203125" style="22" customWidth="1"/>
    <col min="6392" max="6392" width="12.88671875" style="22" bestFit="1" customWidth="1"/>
    <col min="6393" max="6393" width="12.33203125" style="22" customWidth="1"/>
    <col min="6394" max="6395" width="7.33203125" style="22" bestFit="1" customWidth="1"/>
    <col min="6396" max="6396" width="6.109375" style="22" bestFit="1" customWidth="1"/>
    <col min="6397" max="6397" width="5" style="22" bestFit="1" customWidth="1"/>
    <col min="6398" max="6398" width="6.109375" style="22" bestFit="1" customWidth="1"/>
    <col min="6399" max="6400" width="7.33203125" style="22" bestFit="1" customWidth="1"/>
    <col min="6401" max="6401" width="6.109375" style="22" bestFit="1" customWidth="1"/>
    <col min="6402" max="6404" width="7.33203125" style="22" bestFit="1" customWidth="1"/>
    <col min="6405" max="6405" width="5" style="22" bestFit="1" customWidth="1"/>
    <col min="6406" max="6406" width="7.33203125" style="22" bestFit="1" customWidth="1"/>
    <col min="6407" max="6645" width="9.109375" style="22"/>
    <col min="6646" max="6646" width="5.109375" style="22" bestFit="1" customWidth="1"/>
    <col min="6647" max="6647" width="38.33203125" style="22" customWidth="1"/>
    <col min="6648" max="6648" width="12.88671875" style="22" bestFit="1" customWidth="1"/>
    <col min="6649" max="6649" width="12.33203125" style="22" customWidth="1"/>
    <col min="6650" max="6651" width="7.33203125" style="22" bestFit="1" customWidth="1"/>
    <col min="6652" max="6652" width="6.109375" style="22" bestFit="1" customWidth="1"/>
    <col min="6653" max="6653" width="5" style="22" bestFit="1" customWidth="1"/>
    <col min="6654" max="6654" width="6.109375" style="22" bestFit="1" customWidth="1"/>
    <col min="6655" max="6656" width="7.33203125" style="22" bestFit="1" customWidth="1"/>
    <col min="6657" max="6657" width="6.109375" style="22" bestFit="1" customWidth="1"/>
    <col min="6658" max="6660" width="7.33203125" style="22" bestFit="1" customWidth="1"/>
    <col min="6661" max="6661" width="5" style="22" bestFit="1" customWidth="1"/>
    <col min="6662" max="6662" width="7.33203125" style="22" bestFit="1" customWidth="1"/>
    <col min="6663" max="6901" width="9.109375" style="22"/>
    <col min="6902" max="6902" width="5.109375" style="22" bestFit="1" customWidth="1"/>
    <col min="6903" max="6903" width="38.33203125" style="22" customWidth="1"/>
    <col min="6904" max="6904" width="12.88671875" style="22" bestFit="1" customWidth="1"/>
    <col min="6905" max="6905" width="12.33203125" style="22" customWidth="1"/>
    <col min="6906" max="6907" width="7.33203125" style="22" bestFit="1" customWidth="1"/>
    <col min="6908" max="6908" width="6.109375" style="22" bestFit="1" customWidth="1"/>
    <col min="6909" max="6909" width="5" style="22" bestFit="1" customWidth="1"/>
    <col min="6910" max="6910" width="6.109375" style="22" bestFit="1" customWidth="1"/>
    <col min="6911" max="6912" width="7.33203125" style="22" bestFit="1" customWidth="1"/>
    <col min="6913" max="6913" width="6.109375" style="22" bestFit="1" customWidth="1"/>
    <col min="6914" max="6916" width="7.33203125" style="22" bestFit="1" customWidth="1"/>
    <col min="6917" max="6917" width="5" style="22" bestFit="1" customWidth="1"/>
    <col min="6918" max="6918" width="7.33203125" style="22" bestFit="1" customWidth="1"/>
    <col min="6919" max="7157" width="9.109375" style="22"/>
    <col min="7158" max="7158" width="5.109375" style="22" bestFit="1" customWidth="1"/>
    <col min="7159" max="7159" width="38.33203125" style="22" customWidth="1"/>
    <col min="7160" max="7160" width="12.88671875" style="22" bestFit="1" customWidth="1"/>
    <col min="7161" max="7161" width="12.33203125" style="22" customWidth="1"/>
    <col min="7162" max="7163" width="7.33203125" style="22" bestFit="1" customWidth="1"/>
    <col min="7164" max="7164" width="6.109375" style="22" bestFit="1" customWidth="1"/>
    <col min="7165" max="7165" width="5" style="22" bestFit="1" customWidth="1"/>
    <col min="7166" max="7166" width="6.109375" style="22" bestFit="1" customWidth="1"/>
    <col min="7167" max="7168" width="7.33203125" style="22" bestFit="1" customWidth="1"/>
    <col min="7169" max="7169" width="6.109375" style="22" bestFit="1" customWidth="1"/>
    <col min="7170" max="7172" width="7.33203125" style="22" bestFit="1" customWidth="1"/>
    <col min="7173" max="7173" width="5" style="22" bestFit="1" customWidth="1"/>
    <col min="7174" max="7174" width="7.33203125" style="22" bestFit="1" customWidth="1"/>
    <col min="7175" max="7413" width="9.109375" style="22"/>
    <col min="7414" max="7414" width="5.109375" style="22" bestFit="1" customWidth="1"/>
    <col min="7415" max="7415" width="38.33203125" style="22" customWidth="1"/>
    <col min="7416" max="7416" width="12.88671875" style="22" bestFit="1" customWidth="1"/>
    <col min="7417" max="7417" width="12.33203125" style="22" customWidth="1"/>
    <col min="7418" max="7419" width="7.33203125" style="22" bestFit="1" customWidth="1"/>
    <col min="7420" max="7420" width="6.109375" style="22" bestFit="1" customWidth="1"/>
    <col min="7421" max="7421" width="5" style="22" bestFit="1" customWidth="1"/>
    <col min="7422" max="7422" width="6.109375" style="22" bestFit="1" customWidth="1"/>
    <col min="7423" max="7424" width="7.33203125" style="22" bestFit="1" customWidth="1"/>
    <col min="7425" max="7425" width="6.109375" style="22" bestFit="1" customWidth="1"/>
    <col min="7426" max="7428" width="7.33203125" style="22" bestFit="1" customWidth="1"/>
    <col min="7429" max="7429" width="5" style="22" bestFit="1" customWidth="1"/>
    <col min="7430" max="7430" width="7.33203125" style="22" bestFit="1" customWidth="1"/>
    <col min="7431" max="7669" width="9.109375" style="22"/>
    <col min="7670" max="7670" width="5.109375" style="22" bestFit="1" customWidth="1"/>
    <col min="7671" max="7671" width="38.33203125" style="22" customWidth="1"/>
    <col min="7672" max="7672" width="12.88671875" style="22" bestFit="1" customWidth="1"/>
    <col min="7673" max="7673" width="12.33203125" style="22" customWidth="1"/>
    <col min="7674" max="7675" width="7.33203125" style="22" bestFit="1" customWidth="1"/>
    <col min="7676" max="7676" width="6.109375" style="22" bestFit="1" customWidth="1"/>
    <col min="7677" max="7677" width="5" style="22" bestFit="1" customWidth="1"/>
    <col min="7678" max="7678" width="6.109375" style="22" bestFit="1" customWidth="1"/>
    <col min="7679" max="7680" width="7.33203125" style="22" bestFit="1" customWidth="1"/>
    <col min="7681" max="7681" width="6.109375" style="22" bestFit="1" customWidth="1"/>
    <col min="7682" max="7684" width="7.33203125" style="22" bestFit="1" customWidth="1"/>
    <col min="7685" max="7685" width="5" style="22" bestFit="1" customWidth="1"/>
    <col min="7686" max="7686" width="7.33203125" style="22" bestFit="1" customWidth="1"/>
    <col min="7687" max="7925" width="9.109375" style="22"/>
    <col min="7926" max="7926" width="5.109375" style="22" bestFit="1" customWidth="1"/>
    <col min="7927" max="7927" width="38.33203125" style="22" customWidth="1"/>
    <col min="7928" max="7928" width="12.88671875" style="22" bestFit="1" customWidth="1"/>
    <col min="7929" max="7929" width="12.33203125" style="22" customWidth="1"/>
    <col min="7930" max="7931" width="7.33203125" style="22" bestFit="1" customWidth="1"/>
    <col min="7932" max="7932" width="6.109375" style="22" bestFit="1" customWidth="1"/>
    <col min="7933" max="7933" width="5" style="22" bestFit="1" customWidth="1"/>
    <col min="7934" max="7934" width="6.109375" style="22" bestFit="1" customWidth="1"/>
    <col min="7935" max="7936" width="7.33203125" style="22" bestFit="1" customWidth="1"/>
    <col min="7937" max="7937" width="6.109375" style="22" bestFit="1" customWidth="1"/>
    <col min="7938" max="7940" width="7.33203125" style="22" bestFit="1" customWidth="1"/>
    <col min="7941" max="7941" width="5" style="22" bestFit="1" customWidth="1"/>
    <col min="7942" max="7942" width="7.33203125" style="22" bestFit="1" customWidth="1"/>
    <col min="7943" max="8181" width="9.109375" style="22"/>
    <col min="8182" max="8182" width="5.109375" style="22" bestFit="1" customWidth="1"/>
    <col min="8183" max="8183" width="38.33203125" style="22" customWidth="1"/>
    <col min="8184" max="8184" width="12.88671875" style="22" bestFit="1" customWidth="1"/>
    <col min="8185" max="8185" width="12.33203125" style="22" customWidth="1"/>
    <col min="8186" max="8187" width="7.33203125" style="22" bestFit="1" customWidth="1"/>
    <col min="8188" max="8188" width="6.109375" style="22" bestFit="1" customWidth="1"/>
    <col min="8189" max="8189" width="5" style="22" bestFit="1" customWidth="1"/>
    <col min="8190" max="8190" width="6.109375" style="22" bestFit="1" customWidth="1"/>
    <col min="8191" max="8192" width="7.33203125" style="22" bestFit="1" customWidth="1"/>
    <col min="8193" max="8193" width="6.109375" style="22" bestFit="1" customWidth="1"/>
    <col min="8194" max="8196" width="7.33203125" style="22" bestFit="1" customWidth="1"/>
    <col min="8197" max="8197" width="5" style="22" bestFit="1" customWidth="1"/>
    <col min="8198" max="8198" width="7.33203125" style="22" bestFit="1" customWidth="1"/>
    <col min="8199" max="8437" width="9.109375" style="22"/>
    <col min="8438" max="8438" width="5.109375" style="22" bestFit="1" customWidth="1"/>
    <col min="8439" max="8439" width="38.33203125" style="22" customWidth="1"/>
    <col min="8440" max="8440" width="12.88671875" style="22" bestFit="1" customWidth="1"/>
    <col min="8441" max="8441" width="12.33203125" style="22" customWidth="1"/>
    <col min="8442" max="8443" width="7.33203125" style="22" bestFit="1" customWidth="1"/>
    <col min="8444" max="8444" width="6.109375" style="22" bestFit="1" customWidth="1"/>
    <col min="8445" max="8445" width="5" style="22" bestFit="1" customWidth="1"/>
    <col min="8446" max="8446" width="6.109375" style="22" bestFit="1" customWidth="1"/>
    <col min="8447" max="8448" width="7.33203125" style="22" bestFit="1" customWidth="1"/>
    <col min="8449" max="8449" width="6.109375" style="22" bestFit="1" customWidth="1"/>
    <col min="8450" max="8452" width="7.33203125" style="22" bestFit="1" customWidth="1"/>
    <col min="8453" max="8453" width="5" style="22" bestFit="1" customWidth="1"/>
    <col min="8454" max="8454" width="7.33203125" style="22" bestFit="1" customWidth="1"/>
    <col min="8455" max="8693" width="9.109375" style="22"/>
    <col min="8694" max="8694" width="5.109375" style="22" bestFit="1" customWidth="1"/>
    <col min="8695" max="8695" width="38.33203125" style="22" customWidth="1"/>
    <col min="8696" max="8696" width="12.88671875" style="22" bestFit="1" customWidth="1"/>
    <col min="8697" max="8697" width="12.33203125" style="22" customWidth="1"/>
    <col min="8698" max="8699" width="7.33203125" style="22" bestFit="1" customWidth="1"/>
    <col min="8700" max="8700" width="6.109375" style="22" bestFit="1" customWidth="1"/>
    <col min="8701" max="8701" width="5" style="22" bestFit="1" customWidth="1"/>
    <col min="8702" max="8702" width="6.109375" style="22" bestFit="1" customWidth="1"/>
    <col min="8703" max="8704" width="7.33203125" style="22" bestFit="1" customWidth="1"/>
    <col min="8705" max="8705" width="6.109375" style="22" bestFit="1" customWidth="1"/>
    <col min="8706" max="8708" width="7.33203125" style="22" bestFit="1" customWidth="1"/>
    <col min="8709" max="8709" width="5" style="22" bestFit="1" customWidth="1"/>
    <col min="8710" max="8710" width="7.33203125" style="22" bestFit="1" customWidth="1"/>
    <col min="8711" max="8949" width="9.109375" style="22"/>
    <col min="8950" max="8950" width="5.109375" style="22" bestFit="1" customWidth="1"/>
    <col min="8951" max="8951" width="38.33203125" style="22" customWidth="1"/>
    <col min="8952" max="8952" width="12.88671875" style="22" bestFit="1" customWidth="1"/>
    <col min="8953" max="8953" width="12.33203125" style="22" customWidth="1"/>
    <col min="8954" max="8955" width="7.33203125" style="22" bestFit="1" customWidth="1"/>
    <col min="8956" max="8956" width="6.109375" style="22" bestFit="1" customWidth="1"/>
    <col min="8957" max="8957" width="5" style="22" bestFit="1" customWidth="1"/>
    <col min="8958" max="8958" width="6.109375" style="22" bestFit="1" customWidth="1"/>
    <col min="8959" max="8960" width="7.33203125" style="22" bestFit="1" customWidth="1"/>
    <col min="8961" max="8961" width="6.109375" style="22" bestFit="1" customWidth="1"/>
    <col min="8962" max="8964" width="7.33203125" style="22" bestFit="1" customWidth="1"/>
    <col min="8965" max="8965" width="5" style="22" bestFit="1" customWidth="1"/>
    <col min="8966" max="8966" width="7.33203125" style="22" bestFit="1" customWidth="1"/>
    <col min="8967" max="9205" width="9.109375" style="22"/>
    <col min="9206" max="9206" width="5.109375" style="22" bestFit="1" customWidth="1"/>
    <col min="9207" max="9207" width="38.33203125" style="22" customWidth="1"/>
    <col min="9208" max="9208" width="12.88671875" style="22" bestFit="1" customWidth="1"/>
    <col min="9209" max="9209" width="12.33203125" style="22" customWidth="1"/>
    <col min="9210" max="9211" width="7.33203125" style="22" bestFit="1" customWidth="1"/>
    <col min="9212" max="9212" width="6.109375" style="22" bestFit="1" customWidth="1"/>
    <col min="9213" max="9213" width="5" style="22" bestFit="1" customWidth="1"/>
    <col min="9214" max="9214" width="6.109375" style="22" bestFit="1" customWidth="1"/>
    <col min="9215" max="9216" width="7.33203125" style="22" bestFit="1" customWidth="1"/>
    <col min="9217" max="9217" width="6.109375" style="22" bestFit="1" customWidth="1"/>
    <col min="9218" max="9220" width="7.33203125" style="22" bestFit="1" customWidth="1"/>
    <col min="9221" max="9221" width="5" style="22" bestFit="1" customWidth="1"/>
    <col min="9222" max="9222" width="7.33203125" style="22" bestFit="1" customWidth="1"/>
    <col min="9223" max="9461" width="9.109375" style="22"/>
    <col min="9462" max="9462" width="5.109375" style="22" bestFit="1" customWidth="1"/>
    <col min="9463" max="9463" width="38.33203125" style="22" customWidth="1"/>
    <col min="9464" max="9464" width="12.88671875" style="22" bestFit="1" customWidth="1"/>
    <col min="9465" max="9465" width="12.33203125" style="22" customWidth="1"/>
    <col min="9466" max="9467" width="7.33203125" style="22" bestFit="1" customWidth="1"/>
    <col min="9468" max="9468" width="6.109375" style="22" bestFit="1" customWidth="1"/>
    <col min="9469" max="9469" width="5" style="22" bestFit="1" customWidth="1"/>
    <col min="9470" max="9470" width="6.109375" style="22" bestFit="1" customWidth="1"/>
    <col min="9471" max="9472" width="7.33203125" style="22" bestFit="1" customWidth="1"/>
    <col min="9473" max="9473" width="6.109375" style="22" bestFit="1" customWidth="1"/>
    <col min="9474" max="9476" width="7.33203125" style="22" bestFit="1" customWidth="1"/>
    <col min="9477" max="9477" width="5" style="22" bestFit="1" customWidth="1"/>
    <col min="9478" max="9478" width="7.33203125" style="22" bestFit="1" customWidth="1"/>
    <col min="9479" max="9717" width="9.109375" style="22"/>
    <col min="9718" max="9718" width="5.109375" style="22" bestFit="1" customWidth="1"/>
    <col min="9719" max="9719" width="38.33203125" style="22" customWidth="1"/>
    <col min="9720" max="9720" width="12.88671875" style="22" bestFit="1" customWidth="1"/>
    <col min="9721" max="9721" width="12.33203125" style="22" customWidth="1"/>
    <col min="9722" max="9723" width="7.33203125" style="22" bestFit="1" customWidth="1"/>
    <col min="9724" max="9724" width="6.109375" style="22" bestFit="1" customWidth="1"/>
    <col min="9725" max="9725" width="5" style="22" bestFit="1" customWidth="1"/>
    <col min="9726" max="9726" width="6.109375" style="22" bestFit="1" customWidth="1"/>
    <col min="9727" max="9728" width="7.33203125" style="22" bestFit="1" customWidth="1"/>
    <col min="9729" max="9729" width="6.109375" style="22" bestFit="1" customWidth="1"/>
    <col min="9730" max="9732" width="7.33203125" style="22" bestFit="1" customWidth="1"/>
    <col min="9733" max="9733" width="5" style="22" bestFit="1" customWidth="1"/>
    <col min="9734" max="9734" width="7.33203125" style="22" bestFit="1" customWidth="1"/>
    <col min="9735" max="9973" width="9.109375" style="22"/>
    <col min="9974" max="9974" width="5.109375" style="22" bestFit="1" customWidth="1"/>
    <col min="9975" max="9975" width="38.33203125" style="22" customWidth="1"/>
    <col min="9976" max="9976" width="12.88671875" style="22" bestFit="1" customWidth="1"/>
    <col min="9977" max="9977" width="12.33203125" style="22" customWidth="1"/>
    <col min="9978" max="9979" width="7.33203125" style="22" bestFit="1" customWidth="1"/>
    <col min="9980" max="9980" width="6.109375" style="22" bestFit="1" customWidth="1"/>
    <col min="9981" max="9981" width="5" style="22" bestFit="1" customWidth="1"/>
    <col min="9982" max="9982" width="6.109375" style="22" bestFit="1" customWidth="1"/>
    <col min="9983" max="9984" width="7.33203125" style="22" bestFit="1" customWidth="1"/>
    <col min="9985" max="9985" width="6.109375" style="22" bestFit="1" customWidth="1"/>
    <col min="9986" max="9988" width="7.33203125" style="22" bestFit="1" customWidth="1"/>
    <col min="9989" max="9989" width="5" style="22" bestFit="1" customWidth="1"/>
    <col min="9990" max="9990" width="7.33203125" style="22" bestFit="1" customWidth="1"/>
    <col min="9991" max="10229" width="9.109375" style="22"/>
    <col min="10230" max="10230" width="5.109375" style="22" bestFit="1" customWidth="1"/>
    <col min="10231" max="10231" width="38.33203125" style="22" customWidth="1"/>
    <col min="10232" max="10232" width="12.88671875" style="22" bestFit="1" customWidth="1"/>
    <col min="10233" max="10233" width="12.33203125" style="22" customWidth="1"/>
    <col min="10234" max="10235" width="7.33203125" style="22" bestFit="1" customWidth="1"/>
    <col min="10236" max="10236" width="6.109375" style="22" bestFit="1" customWidth="1"/>
    <col min="10237" max="10237" width="5" style="22" bestFit="1" customWidth="1"/>
    <col min="10238" max="10238" width="6.109375" style="22" bestFit="1" customWidth="1"/>
    <col min="10239" max="10240" width="7.33203125" style="22" bestFit="1" customWidth="1"/>
    <col min="10241" max="10241" width="6.109375" style="22" bestFit="1" customWidth="1"/>
    <col min="10242" max="10244" width="7.33203125" style="22" bestFit="1" customWidth="1"/>
    <col min="10245" max="10245" width="5" style="22" bestFit="1" customWidth="1"/>
    <col min="10246" max="10246" width="7.33203125" style="22" bestFit="1" customWidth="1"/>
    <col min="10247" max="10485" width="9.109375" style="22"/>
    <col min="10486" max="10486" width="5.109375" style="22" bestFit="1" customWidth="1"/>
    <col min="10487" max="10487" width="38.33203125" style="22" customWidth="1"/>
    <col min="10488" max="10488" width="12.88671875" style="22" bestFit="1" customWidth="1"/>
    <col min="10489" max="10489" width="12.33203125" style="22" customWidth="1"/>
    <col min="10490" max="10491" width="7.33203125" style="22" bestFit="1" customWidth="1"/>
    <col min="10492" max="10492" width="6.109375" style="22" bestFit="1" customWidth="1"/>
    <col min="10493" max="10493" width="5" style="22" bestFit="1" customWidth="1"/>
    <col min="10494" max="10494" width="6.109375" style="22" bestFit="1" customWidth="1"/>
    <col min="10495" max="10496" width="7.33203125" style="22" bestFit="1" customWidth="1"/>
    <col min="10497" max="10497" width="6.109375" style="22" bestFit="1" customWidth="1"/>
    <col min="10498" max="10500" width="7.33203125" style="22" bestFit="1" customWidth="1"/>
    <col min="10501" max="10501" width="5" style="22" bestFit="1" customWidth="1"/>
    <col min="10502" max="10502" width="7.33203125" style="22" bestFit="1" customWidth="1"/>
    <col min="10503" max="10741" width="9.109375" style="22"/>
    <col min="10742" max="10742" width="5.109375" style="22" bestFit="1" customWidth="1"/>
    <col min="10743" max="10743" width="38.33203125" style="22" customWidth="1"/>
    <col min="10744" max="10744" width="12.88671875" style="22" bestFit="1" customWidth="1"/>
    <col min="10745" max="10745" width="12.33203125" style="22" customWidth="1"/>
    <col min="10746" max="10747" width="7.33203125" style="22" bestFit="1" customWidth="1"/>
    <col min="10748" max="10748" width="6.109375" style="22" bestFit="1" customWidth="1"/>
    <col min="10749" max="10749" width="5" style="22" bestFit="1" customWidth="1"/>
    <col min="10750" max="10750" width="6.109375" style="22" bestFit="1" customWidth="1"/>
    <col min="10751" max="10752" width="7.33203125" style="22" bestFit="1" customWidth="1"/>
    <col min="10753" max="10753" width="6.109375" style="22" bestFit="1" customWidth="1"/>
    <col min="10754" max="10756" width="7.33203125" style="22" bestFit="1" customWidth="1"/>
    <col min="10757" max="10757" width="5" style="22" bestFit="1" customWidth="1"/>
    <col min="10758" max="10758" width="7.33203125" style="22" bestFit="1" customWidth="1"/>
    <col min="10759" max="10997" width="9.109375" style="22"/>
    <col min="10998" max="10998" width="5.109375" style="22" bestFit="1" customWidth="1"/>
    <col min="10999" max="10999" width="38.33203125" style="22" customWidth="1"/>
    <col min="11000" max="11000" width="12.88671875" style="22" bestFit="1" customWidth="1"/>
    <col min="11001" max="11001" width="12.33203125" style="22" customWidth="1"/>
    <col min="11002" max="11003" width="7.33203125" style="22" bestFit="1" customWidth="1"/>
    <col min="11004" max="11004" width="6.109375" style="22" bestFit="1" customWidth="1"/>
    <col min="11005" max="11005" width="5" style="22" bestFit="1" customWidth="1"/>
    <col min="11006" max="11006" width="6.109375" style="22" bestFit="1" customWidth="1"/>
    <col min="11007" max="11008" width="7.33203125" style="22" bestFit="1" customWidth="1"/>
    <col min="11009" max="11009" width="6.109375" style="22" bestFit="1" customWidth="1"/>
    <col min="11010" max="11012" width="7.33203125" style="22" bestFit="1" customWidth="1"/>
    <col min="11013" max="11013" width="5" style="22" bestFit="1" customWidth="1"/>
    <col min="11014" max="11014" width="7.33203125" style="22" bestFit="1" customWidth="1"/>
    <col min="11015" max="11253" width="9.109375" style="22"/>
    <col min="11254" max="11254" width="5.109375" style="22" bestFit="1" customWidth="1"/>
    <col min="11255" max="11255" width="38.33203125" style="22" customWidth="1"/>
    <col min="11256" max="11256" width="12.88671875" style="22" bestFit="1" customWidth="1"/>
    <col min="11257" max="11257" width="12.33203125" style="22" customWidth="1"/>
    <col min="11258" max="11259" width="7.33203125" style="22" bestFit="1" customWidth="1"/>
    <col min="11260" max="11260" width="6.109375" style="22" bestFit="1" customWidth="1"/>
    <col min="11261" max="11261" width="5" style="22" bestFit="1" customWidth="1"/>
    <col min="11262" max="11262" width="6.109375" style="22" bestFit="1" customWidth="1"/>
    <col min="11263" max="11264" width="7.33203125" style="22" bestFit="1" customWidth="1"/>
    <col min="11265" max="11265" width="6.109375" style="22" bestFit="1" customWidth="1"/>
    <col min="11266" max="11268" width="7.33203125" style="22" bestFit="1" customWidth="1"/>
    <col min="11269" max="11269" width="5" style="22" bestFit="1" customWidth="1"/>
    <col min="11270" max="11270" width="7.33203125" style="22" bestFit="1" customWidth="1"/>
    <col min="11271" max="11509" width="9.109375" style="22"/>
    <col min="11510" max="11510" width="5.109375" style="22" bestFit="1" customWidth="1"/>
    <col min="11511" max="11511" width="38.33203125" style="22" customWidth="1"/>
    <col min="11512" max="11512" width="12.88671875" style="22" bestFit="1" customWidth="1"/>
    <col min="11513" max="11513" width="12.33203125" style="22" customWidth="1"/>
    <col min="11514" max="11515" width="7.33203125" style="22" bestFit="1" customWidth="1"/>
    <col min="11516" max="11516" width="6.109375" style="22" bestFit="1" customWidth="1"/>
    <col min="11517" max="11517" width="5" style="22" bestFit="1" customWidth="1"/>
    <col min="11518" max="11518" width="6.109375" style="22" bestFit="1" customWidth="1"/>
    <col min="11519" max="11520" width="7.33203125" style="22" bestFit="1" customWidth="1"/>
    <col min="11521" max="11521" width="6.109375" style="22" bestFit="1" customWidth="1"/>
    <col min="11522" max="11524" width="7.33203125" style="22" bestFit="1" customWidth="1"/>
    <col min="11525" max="11525" width="5" style="22" bestFit="1" customWidth="1"/>
    <col min="11526" max="11526" width="7.33203125" style="22" bestFit="1" customWidth="1"/>
    <col min="11527" max="11765" width="9.109375" style="22"/>
    <col min="11766" max="11766" width="5.109375" style="22" bestFit="1" customWidth="1"/>
    <col min="11767" max="11767" width="38.33203125" style="22" customWidth="1"/>
    <col min="11768" max="11768" width="12.88671875" style="22" bestFit="1" customWidth="1"/>
    <col min="11769" max="11769" width="12.33203125" style="22" customWidth="1"/>
    <col min="11770" max="11771" width="7.33203125" style="22" bestFit="1" customWidth="1"/>
    <col min="11772" max="11772" width="6.109375" style="22" bestFit="1" customWidth="1"/>
    <col min="11773" max="11773" width="5" style="22" bestFit="1" customWidth="1"/>
    <col min="11774" max="11774" width="6.109375" style="22" bestFit="1" customWidth="1"/>
    <col min="11775" max="11776" width="7.33203125" style="22" bestFit="1" customWidth="1"/>
    <col min="11777" max="11777" width="6.109375" style="22" bestFit="1" customWidth="1"/>
    <col min="11778" max="11780" width="7.33203125" style="22" bestFit="1" customWidth="1"/>
    <col min="11781" max="11781" width="5" style="22" bestFit="1" customWidth="1"/>
    <col min="11782" max="11782" width="7.33203125" style="22" bestFit="1" customWidth="1"/>
    <col min="11783" max="12021" width="9.109375" style="22"/>
    <col min="12022" max="12022" width="5.109375" style="22" bestFit="1" customWidth="1"/>
    <col min="12023" max="12023" width="38.33203125" style="22" customWidth="1"/>
    <col min="12024" max="12024" width="12.88671875" style="22" bestFit="1" customWidth="1"/>
    <col min="12025" max="12025" width="12.33203125" style="22" customWidth="1"/>
    <col min="12026" max="12027" width="7.33203125" style="22" bestFit="1" customWidth="1"/>
    <col min="12028" max="12028" width="6.109375" style="22" bestFit="1" customWidth="1"/>
    <col min="12029" max="12029" width="5" style="22" bestFit="1" customWidth="1"/>
    <col min="12030" max="12030" width="6.109375" style="22" bestFit="1" customWidth="1"/>
    <col min="12031" max="12032" width="7.33203125" style="22" bestFit="1" customWidth="1"/>
    <col min="12033" max="12033" width="6.109375" style="22" bestFit="1" customWidth="1"/>
    <col min="12034" max="12036" width="7.33203125" style="22" bestFit="1" customWidth="1"/>
    <col min="12037" max="12037" width="5" style="22" bestFit="1" customWidth="1"/>
    <col min="12038" max="12038" width="7.33203125" style="22" bestFit="1" customWidth="1"/>
    <col min="12039" max="12277" width="9.109375" style="22"/>
    <col min="12278" max="12278" width="5.109375" style="22" bestFit="1" customWidth="1"/>
    <col min="12279" max="12279" width="38.33203125" style="22" customWidth="1"/>
    <col min="12280" max="12280" width="12.88671875" style="22" bestFit="1" customWidth="1"/>
    <col min="12281" max="12281" width="12.33203125" style="22" customWidth="1"/>
    <col min="12282" max="12283" width="7.33203125" style="22" bestFit="1" customWidth="1"/>
    <col min="12284" max="12284" width="6.109375" style="22" bestFit="1" customWidth="1"/>
    <col min="12285" max="12285" width="5" style="22" bestFit="1" customWidth="1"/>
    <col min="12286" max="12286" width="6.109375" style="22" bestFit="1" customWidth="1"/>
    <col min="12287" max="12288" width="7.33203125" style="22" bestFit="1" customWidth="1"/>
    <col min="12289" max="12289" width="6.109375" style="22" bestFit="1" customWidth="1"/>
    <col min="12290" max="12292" width="7.33203125" style="22" bestFit="1" customWidth="1"/>
    <col min="12293" max="12293" width="5" style="22" bestFit="1" customWidth="1"/>
    <col min="12294" max="12294" width="7.33203125" style="22" bestFit="1" customWidth="1"/>
    <col min="12295" max="12533" width="9.109375" style="22"/>
    <col min="12534" max="12534" width="5.109375" style="22" bestFit="1" customWidth="1"/>
    <col min="12535" max="12535" width="38.33203125" style="22" customWidth="1"/>
    <col min="12536" max="12536" width="12.88671875" style="22" bestFit="1" customWidth="1"/>
    <col min="12537" max="12537" width="12.33203125" style="22" customWidth="1"/>
    <col min="12538" max="12539" width="7.33203125" style="22" bestFit="1" customWidth="1"/>
    <col min="12540" max="12540" width="6.109375" style="22" bestFit="1" customWidth="1"/>
    <col min="12541" max="12541" width="5" style="22" bestFit="1" customWidth="1"/>
    <col min="12542" max="12542" width="6.109375" style="22" bestFit="1" customWidth="1"/>
    <col min="12543" max="12544" width="7.33203125" style="22" bestFit="1" customWidth="1"/>
    <col min="12545" max="12545" width="6.109375" style="22" bestFit="1" customWidth="1"/>
    <col min="12546" max="12548" width="7.33203125" style="22" bestFit="1" customWidth="1"/>
    <col min="12549" max="12549" width="5" style="22" bestFit="1" customWidth="1"/>
    <col min="12550" max="12550" width="7.33203125" style="22" bestFit="1" customWidth="1"/>
    <col min="12551" max="12789" width="9.109375" style="22"/>
    <col min="12790" max="12790" width="5.109375" style="22" bestFit="1" customWidth="1"/>
    <col min="12791" max="12791" width="38.33203125" style="22" customWidth="1"/>
    <col min="12792" max="12792" width="12.88671875" style="22" bestFit="1" customWidth="1"/>
    <col min="12793" max="12793" width="12.33203125" style="22" customWidth="1"/>
    <col min="12794" max="12795" width="7.33203125" style="22" bestFit="1" customWidth="1"/>
    <col min="12796" max="12796" width="6.109375" style="22" bestFit="1" customWidth="1"/>
    <col min="12797" max="12797" width="5" style="22" bestFit="1" customWidth="1"/>
    <col min="12798" max="12798" width="6.109375" style="22" bestFit="1" customWidth="1"/>
    <col min="12799" max="12800" width="7.33203125" style="22" bestFit="1" customWidth="1"/>
    <col min="12801" max="12801" width="6.109375" style="22" bestFit="1" customWidth="1"/>
    <col min="12802" max="12804" width="7.33203125" style="22" bestFit="1" customWidth="1"/>
    <col min="12805" max="12805" width="5" style="22" bestFit="1" customWidth="1"/>
    <col min="12806" max="12806" width="7.33203125" style="22" bestFit="1" customWidth="1"/>
    <col min="12807" max="13045" width="9.109375" style="22"/>
    <col min="13046" max="13046" width="5.109375" style="22" bestFit="1" customWidth="1"/>
    <col min="13047" max="13047" width="38.33203125" style="22" customWidth="1"/>
    <col min="13048" max="13048" width="12.88671875" style="22" bestFit="1" customWidth="1"/>
    <col min="13049" max="13049" width="12.33203125" style="22" customWidth="1"/>
    <col min="13050" max="13051" width="7.33203125" style="22" bestFit="1" customWidth="1"/>
    <col min="13052" max="13052" width="6.109375" style="22" bestFit="1" customWidth="1"/>
    <col min="13053" max="13053" width="5" style="22" bestFit="1" customWidth="1"/>
    <col min="13054" max="13054" width="6.109375" style="22" bestFit="1" customWidth="1"/>
    <col min="13055" max="13056" width="7.33203125" style="22" bestFit="1" customWidth="1"/>
    <col min="13057" max="13057" width="6.109375" style="22" bestFit="1" customWidth="1"/>
    <col min="13058" max="13060" width="7.33203125" style="22" bestFit="1" customWidth="1"/>
    <col min="13061" max="13061" width="5" style="22" bestFit="1" customWidth="1"/>
    <col min="13062" max="13062" width="7.33203125" style="22" bestFit="1" customWidth="1"/>
    <col min="13063" max="13301" width="9.109375" style="22"/>
    <col min="13302" max="13302" width="5.109375" style="22" bestFit="1" customWidth="1"/>
    <col min="13303" max="13303" width="38.33203125" style="22" customWidth="1"/>
    <col min="13304" max="13304" width="12.88671875" style="22" bestFit="1" customWidth="1"/>
    <col min="13305" max="13305" width="12.33203125" style="22" customWidth="1"/>
    <col min="13306" max="13307" width="7.33203125" style="22" bestFit="1" customWidth="1"/>
    <col min="13308" max="13308" width="6.109375" style="22" bestFit="1" customWidth="1"/>
    <col min="13309" max="13309" width="5" style="22" bestFit="1" customWidth="1"/>
    <col min="13310" max="13310" width="6.109375" style="22" bestFit="1" customWidth="1"/>
    <col min="13311" max="13312" width="7.33203125" style="22" bestFit="1" customWidth="1"/>
    <col min="13313" max="13313" width="6.109375" style="22" bestFit="1" customWidth="1"/>
    <col min="13314" max="13316" width="7.33203125" style="22" bestFit="1" customWidth="1"/>
    <col min="13317" max="13317" width="5" style="22" bestFit="1" customWidth="1"/>
    <col min="13318" max="13318" width="7.33203125" style="22" bestFit="1" customWidth="1"/>
    <col min="13319" max="13557" width="9.109375" style="22"/>
    <col min="13558" max="13558" width="5.109375" style="22" bestFit="1" customWidth="1"/>
    <col min="13559" max="13559" width="38.33203125" style="22" customWidth="1"/>
    <col min="13560" max="13560" width="12.88671875" style="22" bestFit="1" customWidth="1"/>
    <col min="13561" max="13561" width="12.33203125" style="22" customWidth="1"/>
    <col min="13562" max="13563" width="7.33203125" style="22" bestFit="1" customWidth="1"/>
    <col min="13564" max="13564" width="6.109375" style="22" bestFit="1" customWidth="1"/>
    <col min="13565" max="13565" width="5" style="22" bestFit="1" customWidth="1"/>
    <col min="13566" max="13566" width="6.109375" style="22" bestFit="1" customWidth="1"/>
    <col min="13567" max="13568" width="7.33203125" style="22" bestFit="1" customWidth="1"/>
    <col min="13569" max="13569" width="6.109375" style="22" bestFit="1" customWidth="1"/>
    <col min="13570" max="13572" width="7.33203125" style="22" bestFit="1" customWidth="1"/>
    <col min="13573" max="13573" width="5" style="22" bestFit="1" customWidth="1"/>
    <col min="13574" max="13574" width="7.33203125" style="22" bestFit="1" customWidth="1"/>
    <col min="13575" max="13813" width="9.109375" style="22"/>
    <col min="13814" max="13814" width="5.109375" style="22" bestFit="1" customWidth="1"/>
    <col min="13815" max="13815" width="38.33203125" style="22" customWidth="1"/>
    <col min="13816" max="13816" width="12.88671875" style="22" bestFit="1" customWidth="1"/>
    <col min="13817" max="13817" width="12.33203125" style="22" customWidth="1"/>
    <col min="13818" max="13819" width="7.33203125" style="22" bestFit="1" customWidth="1"/>
    <col min="13820" max="13820" width="6.109375" style="22" bestFit="1" customWidth="1"/>
    <col min="13821" max="13821" width="5" style="22" bestFit="1" customWidth="1"/>
    <col min="13822" max="13822" width="6.109375" style="22" bestFit="1" customWidth="1"/>
    <col min="13823" max="13824" width="7.33203125" style="22" bestFit="1" customWidth="1"/>
    <col min="13825" max="13825" width="6.109375" style="22" bestFit="1" customWidth="1"/>
    <col min="13826" max="13828" width="7.33203125" style="22" bestFit="1" customWidth="1"/>
    <col min="13829" max="13829" width="5" style="22" bestFit="1" customWidth="1"/>
    <col min="13830" max="13830" width="7.33203125" style="22" bestFit="1" customWidth="1"/>
    <col min="13831" max="14069" width="9.109375" style="22"/>
    <col min="14070" max="14070" width="5.109375" style="22" bestFit="1" customWidth="1"/>
    <col min="14071" max="14071" width="38.33203125" style="22" customWidth="1"/>
    <col min="14072" max="14072" width="12.88671875" style="22" bestFit="1" customWidth="1"/>
    <col min="14073" max="14073" width="12.33203125" style="22" customWidth="1"/>
    <col min="14074" max="14075" width="7.33203125" style="22" bestFit="1" customWidth="1"/>
    <col min="14076" max="14076" width="6.109375" style="22" bestFit="1" customWidth="1"/>
    <col min="14077" max="14077" width="5" style="22" bestFit="1" customWidth="1"/>
    <col min="14078" max="14078" width="6.109375" style="22" bestFit="1" customWidth="1"/>
    <col min="14079" max="14080" width="7.33203125" style="22" bestFit="1" customWidth="1"/>
    <col min="14081" max="14081" width="6.109375" style="22" bestFit="1" customWidth="1"/>
    <col min="14082" max="14084" width="7.33203125" style="22" bestFit="1" customWidth="1"/>
    <col min="14085" max="14085" width="5" style="22" bestFit="1" customWidth="1"/>
    <col min="14086" max="14086" width="7.33203125" style="22" bestFit="1" customWidth="1"/>
    <col min="14087" max="14325" width="9.109375" style="22"/>
    <col min="14326" max="14326" width="5.109375" style="22" bestFit="1" customWidth="1"/>
    <col min="14327" max="14327" width="38.33203125" style="22" customWidth="1"/>
    <col min="14328" max="14328" width="12.88671875" style="22" bestFit="1" customWidth="1"/>
    <col min="14329" max="14329" width="12.33203125" style="22" customWidth="1"/>
    <col min="14330" max="14331" width="7.33203125" style="22" bestFit="1" customWidth="1"/>
    <col min="14332" max="14332" width="6.109375" style="22" bestFit="1" customWidth="1"/>
    <col min="14333" max="14333" width="5" style="22" bestFit="1" customWidth="1"/>
    <col min="14334" max="14334" width="6.109375" style="22" bestFit="1" customWidth="1"/>
    <col min="14335" max="14336" width="7.33203125" style="22" bestFit="1" customWidth="1"/>
    <col min="14337" max="14337" width="6.109375" style="22" bestFit="1" customWidth="1"/>
    <col min="14338" max="14340" width="7.33203125" style="22" bestFit="1" customWidth="1"/>
    <col min="14341" max="14341" width="5" style="22" bestFit="1" customWidth="1"/>
    <col min="14342" max="14342" width="7.33203125" style="22" bestFit="1" customWidth="1"/>
    <col min="14343" max="14581" width="9.109375" style="22"/>
    <col min="14582" max="14582" width="5.109375" style="22" bestFit="1" customWidth="1"/>
    <col min="14583" max="14583" width="38.33203125" style="22" customWidth="1"/>
    <col min="14584" max="14584" width="12.88671875" style="22" bestFit="1" customWidth="1"/>
    <col min="14585" max="14585" width="12.33203125" style="22" customWidth="1"/>
    <col min="14586" max="14587" width="7.33203125" style="22" bestFit="1" customWidth="1"/>
    <col min="14588" max="14588" width="6.109375" style="22" bestFit="1" customWidth="1"/>
    <col min="14589" max="14589" width="5" style="22" bestFit="1" customWidth="1"/>
    <col min="14590" max="14590" width="6.109375" style="22" bestFit="1" customWidth="1"/>
    <col min="14591" max="14592" width="7.33203125" style="22" bestFit="1" customWidth="1"/>
    <col min="14593" max="14593" width="6.109375" style="22" bestFit="1" customWidth="1"/>
    <col min="14594" max="14596" width="7.33203125" style="22" bestFit="1" customWidth="1"/>
    <col min="14597" max="14597" width="5" style="22" bestFit="1" customWidth="1"/>
    <col min="14598" max="14598" width="7.33203125" style="22" bestFit="1" customWidth="1"/>
    <col min="14599" max="14837" width="9.109375" style="22"/>
    <col min="14838" max="14838" width="5.109375" style="22" bestFit="1" customWidth="1"/>
    <col min="14839" max="14839" width="38.33203125" style="22" customWidth="1"/>
    <col min="14840" max="14840" width="12.88671875" style="22" bestFit="1" customWidth="1"/>
    <col min="14841" max="14841" width="12.33203125" style="22" customWidth="1"/>
    <col min="14842" max="14843" width="7.33203125" style="22" bestFit="1" customWidth="1"/>
    <col min="14844" max="14844" width="6.109375" style="22" bestFit="1" customWidth="1"/>
    <col min="14845" max="14845" width="5" style="22" bestFit="1" customWidth="1"/>
    <col min="14846" max="14846" width="6.109375" style="22" bestFit="1" customWidth="1"/>
    <col min="14847" max="14848" width="7.33203125" style="22" bestFit="1" customWidth="1"/>
    <col min="14849" max="14849" width="6.109375" style="22" bestFit="1" customWidth="1"/>
    <col min="14850" max="14852" width="7.33203125" style="22" bestFit="1" customWidth="1"/>
    <col min="14853" max="14853" width="5" style="22" bestFit="1" customWidth="1"/>
    <col min="14854" max="14854" width="7.33203125" style="22" bestFit="1" customWidth="1"/>
    <col min="14855" max="15093" width="9.109375" style="22"/>
    <col min="15094" max="15094" width="5.109375" style="22" bestFit="1" customWidth="1"/>
    <col min="15095" max="15095" width="38.33203125" style="22" customWidth="1"/>
    <col min="15096" max="15096" width="12.88671875" style="22" bestFit="1" customWidth="1"/>
    <col min="15097" max="15097" width="12.33203125" style="22" customWidth="1"/>
    <col min="15098" max="15099" width="7.33203125" style="22" bestFit="1" customWidth="1"/>
    <col min="15100" max="15100" width="6.109375" style="22" bestFit="1" customWidth="1"/>
    <col min="15101" max="15101" width="5" style="22" bestFit="1" customWidth="1"/>
    <col min="15102" max="15102" width="6.109375" style="22" bestFit="1" customWidth="1"/>
    <col min="15103" max="15104" width="7.33203125" style="22" bestFit="1" customWidth="1"/>
    <col min="15105" max="15105" width="6.109375" style="22" bestFit="1" customWidth="1"/>
    <col min="15106" max="15108" width="7.33203125" style="22" bestFit="1" customWidth="1"/>
    <col min="15109" max="15109" width="5" style="22" bestFit="1" customWidth="1"/>
    <col min="15110" max="15110" width="7.33203125" style="22" bestFit="1" customWidth="1"/>
    <col min="15111" max="15349" width="9.109375" style="22"/>
    <col min="15350" max="15350" width="5.109375" style="22" bestFit="1" customWidth="1"/>
    <col min="15351" max="15351" width="38.33203125" style="22" customWidth="1"/>
    <col min="15352" max="15352" width="12.88671875" style="22" bestFit="1" customWidth="1"/>
    <col min="15353" max="15353" width="12.33203125" style="22" customWidth="1"/>
    <col min="15354" max="15355" width="7.33203125" style="22" bestFit="1" customWidth="1"/>
    <col min="15356" max="15356" width="6.109375" style="22" bestFit="1" customWidth="1"/>
    <col min="15357" max="15357" width="5" style="22" bestFit="1" customWidth="1"/>
    <col min="15358" max="15358" width="6.109375" style="22" bestFit="1" customWidth="1"/>
    <col min="15359" max="15360" width="7.33203125" style="22" bestFit="1" customWidth="1"/>
    <col min="15361" max="15361" width="6.109375" style="22" bestFit="1" customWidth="1"/>
    <col min="15362" max="15364" width="7.33203125" style="22" bestFit="1" customWidth="1"/>
    <col min="15365" max="15365" width="5" style="22" bestFit="1" customWidth="1"/>
    <col min="15366" max="15366" width="7.33203125" style="22" bestFit="1" customWidth="1"/>
    <col min="15367" max="15605" width="9.109375" style="22"/>
    <col min="15606" max="15606" width="5.109375" style="22" bestFit="1" customWidth="1"/>
    <col min="15607" max="15607" width="38.33203125" style="22" customWidth="1"/>
    <col min="15608" max="15608" width="12.88671875" style="22" bestFit="1" customWidth="1"/>
    <col min="15609" max="15609" width="12.33203125" style="22" customWidth="1"/>
    <col min="15610" max="15611" width="7.33203125" style="22" bestFit="1" customWidth="1"/>
    <col min="15612" max="15612" width="6.109375" style="22" bestFit="1" customWidth="1"/>
    <col min="15613" max="15613" width="5" style="22" bestFit="1" customWidth="1"/>
    <col min="15614" max="15614" width="6.109375" style="22" bestFit="1" customWidth="1"/>
    <col min="15615" max="15616" width="7.33203125" style="22" bestFit="1" customWidth="1"/>
    <col min="15617" max="15617" width="6.109375" style="22" bestFit="1" customWidth="1"/>
    <col min="15618" max="15620" width="7.33203125" style="22" bestFit="1" customWidth="1"/>
    <col min="15621" max="15621" width="5" style="22" bestFit="1" customWidth="1"/>
    <col min="15622" max="15622" width="7.33203125" style="22" bestFit="1" customWidth="1"/>
    <col min="15623" max="15861" width="9.109375" style="22"/>
    <col min="15862" max="15862" width="5.109375" style="22" bestFit="1" customWidth="1"/>
    <col min="15863" max="15863" width="38.33203125" style="22" customWidth="1"/>
    <col min="15864" max="15864" width="12.88671875" style="22" bestFit="1" customWidth="1"/>
    <col min="15865" max="15865" width="12.33203125" style="22" customWidth="1"/>
    <col min="15866" max="15867" width="7.33203125" style="22" bestFit="1" customWidth="1"/>
    <col min="15868" max="15868" width="6.109375" style="22" bestFit="1" customWidth="1"/>
    <col min="15869" max="15869" width="5" style="22" bestFit="1" customWidth="1"/>
    <col min="15870" max="15870" width="6.109375" style="22" bestFit="1" customWidth="1"/>
    <col min="15871" max="15872" width="7.33203125" style="22" bestFit="1" customWidth="1"/>
    <col min="15873" max="15873" width="6.109375" style="22" bestFit="1" customWidth="1"/>
    <col min="15874" max="15876" width="7.33203125" style="22" bestFit="1" customWidth="1"/>
    <col min="15877" max="15877" width="5" style="22" bestFit="1" customWidth="1"/>
    <col min="15878" max="15878" width="7.33203125" style="22" bestFit="1" customWidth="1"/>
    <col min="15879" max="16117" width="9.109375" style="22"/>
    <col min="16118" max="16118" width="5.109375" style="22" bestFit="1" customWidth="1"/>
    <col min="16119" max="16119" width="38.33203125" style="22" customWidth="1"/>
    <col min="16120" max="16120" width="12.88671875" style="22" bestFit="1" customWidth="1"/>
    <col min="16121" max="16121" width="12.33203125" style="22" customWidth="1"/>
    <col min="16122" max="16123" width="7.33203125" style="22" bestFit="1" customWidth="1"/>
    <col min="16124" max="16124" width="6.109375" style="22" bestFit="1" customWidth="1"/>
    <col min="16125" max="16125" width="5" style="22" bestFit="1" customWidth="1"/>
    <col min="16126" max="16126" width="6.109375" style="22" bestFit="1" customWidth="1"/>
    <col min="16127" max="16128" width="7.33203125" style="22" bestFit="1" customWidth="1"/>
    <col min="16129" max="16129" width="6.109375" style="22" bestFit="1" customWidth="1"/>
    <col min="16130" max="16132" width="7.33203125" style="22" bestFit="1" customWidth="1"/>
    <col min="16133" max="16133" width="5" style="22" bestFit="1" customWidth="1"/>
    <col min="16134" max="16134" width="7.33203125" style="22" bestFit="1" customWidth="1"/>
    <col min="16135" max="16384" width="9.109375" style="22"/>
  </cols>
  <sheetData>
    <row r="1" spans="1:17" s="29" customFormat="1" ht="21.75" customHeight="1" x14ac:dyDescent="0.3">
      <c r="A1" s="486" t="s">
        <v>197</v>
      </c>
      <c r="B1" s="486"/>
      <c r="C1" s="43"/>
      <c r="D1" s="86"/>
      <c r="E1" s="30"/>
      <c r="F1" s="30"/>
      <c r="G1" s="30"/>
      <c r="H1" s="30"/>
      <c r="I1" s="30"/>
      <c r="J1" s="30"/>
      <c r="K1" s="30"/>
      <c r="L1" s="30"/>
      <c r="M1" s="30"/>
      <c r="N1" s="30"/>
    </row>
    <row r="2" spans="1:17" s="29" customFormat="1" ht="15.75" customHeight="1" x14ac:dyDescent="0.3">
      <c r="A2" s="485" t="s">
        <v>204</v>
      </c>
      <c r="B2" s="485"/>
      <c r="C2" s="485"/>
      <c r="D2" s="485"/>
      <c r="E2" s="485"/>
      <c r="F2" s="485"/>
      <c r="G2" s="485"/>
      <c r="H2" s="485"/>
      <c r="I2" s="485"/>
      <c r="J2" s="485"/>
      <c r="K2" s="485"/>
      <c r="L2" s="485"/>
      <c r="M2" s="485"/>
      <c r="N2" s="485"/>
    </row>
    <row r="3" spans="1:17" s="29" customFormat="1" ht="23.25" customHeight="1" x14ac:dyDescent="0.3">
      <c r="A3" s="480" t="s">
        <v>274</v>
      </c>
      <c r="B3" s="480"/>
      <c r="C3" s="480"/>
      <c r="D3" s="480"/>
      <c r="E3" s="480"/>
      <c r="F3" s="480"/>
      <c r="G3" s="480"/>
      <c r="H3" s="480"/>
      <c r="I3" s="480"/>
      <c r="J3" s="480"/>
      <c r="K3" s="480"/>
      <c r="L3" s="480"/>
      <c r="M3" s="480"/>
      <c r="N3" s="480"/>
    </row>
    <row r="4" spans="1:17" ht="17.25" customHeight="1" x14ac:dyDescent="0.25">
      <c r="A4" s="470" t="s">
        <v>0</v>
      </c>
      <c r="B4" s="470" t="s">
        <v>1</v>
      </c>
      <c r="C4" s="470" t="s">
        <v>2</v>
      </c>
      <c r="D4" s="471" t="s">
        <v>126</v>
      </c>
      <c r="E4" s="471" t="s">
        <v>128</v>
      </c>
      <c r="F4" s="471"/>
      <c r="G4" s="471"/>
      <c r="H4" s="471"/>
      <c r="I4" s="471"/>
      <c r="J4" s="471"/>
      <c r="K4" s="471"/>
      <c r="L4" s="471"/>
      <c r="M4" s="471"/>
      <c r="N4" s="471"/>
    </row>
    <row r="5" spans="1:17" ht="35.25" customHeight="1" x14ac:dyDescent="0.25">
      <c r="A5" s="470"/>
      <c r="B5" s="470"/>
      <c r="C5" s="470"/>
      <c r="D5" s="470"/>
      <c r="E5" s="93" t="s">
        <v>242</v>
      </c>
      <c r="F5" s="93" t="s">
        <v>243</v>
      </c>
      <c r="G5" s="93" t="s">
        <v>244</v>
      </c>
      <c r="H5" s="93" t="s">
        <v>245</v>
      </c>
      <c r="I5" s="93" t="s">
        <v>246</v>
      </c>
      <c r="J5" s="93" t="s">
        <v>247</v>
      </c>
      <c r="K5" s="93" t="s">
        <v>248</v>
      </c>
      <c r="L5" s="93" t="s">
        <v>249</v>
      </c>
      <c r="M5" s="93" t="s">
        <v>250</v>
      </c>
      <c r="N5" s="93" t="s">
        <v>251</v>
      </c>
      <c r="Q5" s="25"/>
    </row>
    <row r="6" spans="1:17" s="70" customFormat="1" ht="11.4" x14ac:dyDescent="0.25">
      <c r="A6" s="84" t="s">
        <v>130</v>
      </c>
      <c r="B6" s="84" t="s">
        <v>131</v>
      </c>
      <c r="C6" s="84" t="s">
        <v>132</v>
      </c>
      <c r="D6" s="84" t="s">
        <v>252</v>
      </c>
      <c r="E6" s="84" t="s">
        <v>134</v>
      </c>
      <c r="F6" s="84" t="s">
        <v>135</v>
      </c>
      <c r="G6" s="84" t="s">
        <v>136</v>
      </c>
      <c r="H6" s="84" t="s">
        <v>137</v>
      </c>
      <c r="I6" s="84" t="s">
        <v>138</v>
      </c>
      <c r="J6" s="84" t="s">
        <v>139</v>
      </c>
      <c r="K6" s="84" t="s">
        <v>140</v>
      </c>
      <c r="L6" s="84" t="s">
        <v>141</v>
      </c>
      <c r="M6" s="84" t="s">
        <v>142</v>
      </c>
      <c r="N6" s="84" t="s">
        <v>148</v>
      </c>
    </row>
    <row r="7" spans="1:17" s="15" customFormat="1" ht="32.25" customHeight="1" x14ac:dyDescent="0.25">
      <c r="A7" s="59">
        <v>1</v>
      </c>
      <c r="B7" s="60" t="s">
        <v>160</v>
      </c>
      <c r="C7" s="59" t="s">
        <v>161</v>
      </c>
      <c r="D7" s="284">
        <v>305.44400000000002</v>
      </c>
      <c r="E7" s="284">
        <v>10.815000000000001</v>
      </c>
      <c r="F7" s="284">
        <v>0.05</v>
      </c>
      <c r="G7" s="284">
        <v>0</v>
      </c>
      <c r="H7" s="284">
        <v>1.2959999999999998</v>
      </c>
      <c r="I7" s="284">
        <v>9.4699999999999989</v>
      </c>
      <c r="J7" s="284">
        <v>1.3499999999999999</v>
      </c>
      <c r="K7" s="284">
        <v>124.533</v>
      </c>
      <c r="L7" s="284">
        <v>28.180000000000003</v>
      </c>
      <c r="M7" s="284">
        <v>54.620000000000012</v>
      </c>
      <c r="N7" s="284">
        <v>75.13</v>
      </c>
      <c r="P7" s="161"/>
    </row>
    <row r="8" spans="1:17" s="15" customFormat="1" ht="15" customHeight="1" x14ac:dyDescent="0.25">
      <c r="A8" s="87"/>
      <c r="B8" s="63" t="s">
        <v>174</v>
      </c>
      <c r="C8" s="87"/>
      <c r="D8" s="284"/>
      <c r="E8" s="284"/>
      <c r="F8" s="284"/>
      <c r="G8" s="284"/>
      <c r="H8" s="284"/>
      <c r="I8" s="284"/>
      <c r="J8" s="284"/>
      <c r="K8" s="284"/>
      <c r="L8" s="284"/>
      <c r="M8" s="284"/>
      <c r="N8" s="284"/>
    </row>
    <row r="9" spans="1:17" ht="22.5" customHeight="1" x14ac:dyDescent="0.25">
      <c r="A9" s="58" t="s">
        <v>55</v>
      </c>
      <c r="B9" s="61" t="s">
        <v>56</v>
      </c>
      <c r="C9" s="58" t="s">
        <v>162</v>
      </c>
      <c r="D9" s="285">
        <v>190.45600000000002</v>
      </c>
      <c r="E9" s="285">
        <v>4.8999999999999995</v>
      </c>
      <c r="F9" s="285">
        <v>0</v>
      </c>
      <c r="G9" s="285">
        <v>0</v>
      </c>
      <c r="H9" s="285">
        <v>2.200000000000002E-2</v>
      </c>
      <c r="I9" s="285">
        <v>5</v>
      </c>
      <c r="J9" s="285">
        <v>0.11399999999999999</v>
      </c>
      <c r="K9" s="285">
        <v>64.900000000000006</v>
      </c>
      <c r="L9" s="285">
        <v>23.720000000000002</v>
      </c>
      <c r="M9" s="285">
        <v>48.8</v>
      </c>
      <c r="N9" s="285">
        <v>43</v>
      </c>
    </row>
    <row r="10" spans="1:17" s="14" customFormat="1" ht="18" customHeight="1" x14ac:dyDescent="0.25">
      <c r="A10" s="62"/>
      <c r="B10" s="63" t="s">
        <v>163</v>
      </c>
      <c r="C10" s="62" t="s">
        <v>164</v>
      </c>
      <c r="D10" s="286">
        <v>128.05199999999999</v>
      </c>
      <c r="E10" s="285">
        <v>4.8999999999999995</v>
      </c>
      <c r="F10" s="285">
        <v>0</v>
      </c>
      <c r="G10" s="285">
        <v>0</v>
      </c>
      <c r="H10" s="285">
        <v>2.1999999999999999E-2</v>
      </c>
      <c r="I10" s="285">
        <v>5</v>
      </c>
      <c r="J10" s="285">
        <v>0.11</v>
      </c>
      <c r="K10" s="285">
        <v>9.6700000000000017</v>
      </c>
      <c r="L10" s="285">
        <v>19.62</v>
      </c>
      <c r="M10" s="285">
        <v>48.73</v>
      </c>
      <c r="N10" s="285">
        <v>40</v>
      </c>
    </row>
    <row r="11" spans="1:17" ht="20.100000000000001" customHeight="1" x14ac:dyDescent="0.25">
      <c r="A11" s="58" t="s">
        <v>58</v>
      </c>
      <c r="B11" s="61" t="s">
        <v>59</v>
      </c>
      <c r="C11" s="58" t="s">
        <v>165</v>
      </c>
      <c r="D11" s="285">
        <v>32.769999999999996</v>
      </c>
      <c r="E11" s="285">
        <v>0.55000000000000004</v>
      </c>
      <c r="F11" s="285">
        <v>0</v>
      </c>
      <c r="G11" s="285">
        <v>0</v>
      </c>
      <c r="H11" s="285">
        <v>0</v>
      </c>
      <c r="I11" s="285">
        <v>0</v>
      </c>
      <c r="J11" s="285">
        <v>0</v>
      </c>
      <c r="K11" s="285">
        <v>28.169999999999995</v>
      </c>
      <c r="L11" s="285">
        <v>0.54</v>
      </c>
      <c r="M11" s="285">
        <v>2.79</v>
      </c>
      <c r="N11" s="285">
        <v>0.72</v>
      </c>
    </row>
    <row r="12" spans="1:17" ht="20.100000000000001" customHeight="1" x14ac:dyDescent="0.25">
      <c r="A12" s="58" t="s">
        <v>60</v>
      </c>
      <c r="B12" s="61" t="s">
        <v>61</v>
      </c>
      <c r="C12" s="58" t="s">
        <v>166</v>
      </c>
      <c r="D12" s="285">
        <v>79.268000000000001</v>
      </c>
      <c r="E12" s="285">
        <v>5.1650000000000009</v>
      </c>
      <c r="F12" s="285">
        <v>0.05</v>
      </c>
      <c r="G12" s="285">
        <v>0</v>
      </c>
      <c r="H12" s="285">
        <v>1.2739999999999998</v>
      </c>
      <c r="I12" s="285">
        <v>4.47</v>
      </c>
      <c r="J12" s="285">
        <v>1.236</v>
      </c>
      <c r="K12" s="285">
        <v>29.183</v>
      </c>
      <c r="L12" s="285">
        <v>3.92</v>
      </c>
      <c r="M12" s="285">
        <v>3.0300000000000002</v>
      </c>
      <c r="N12" s="285">
        <v>30.939999999999998</v>
      </c>
    </row>
    <row r="13" spans="1:17" ht="23.25" customHeight="1" x14ac:dyDescent="0.25">
      <c r="A13" s="58" t="s">
        <v>62</v>
      </c>
      <c r="B13" s="61" t="s">
        <v>63</v>
      </c>
      <c r="C13" s="58" t="s">
        <v>167</v>
      </c>
      <c r="D13" s="285">
        <v>0</v>
      </c>
      <c r="E13" s="285">
        <v>0</v>
      </c>
      <c r="F13" s="285">
        <v>0</v>
      </c>
      <c r="G13" s="285">
        <v>0</v>
      </c>
      <c r="H13" s="285">
        <v>0</v>
      </c>
      <c r="I13" s="285">
        <v>0</v>
      </c>
      <c r="J13" s="285">
        <v>0</v>
      </c>
      <c r="K13" s="285">
        <v>0</v>
      </c>
      <c r="L13" s="285">
        <v>0</v>
      </c>
      <c r="M13" s="285">
        <v>0</v>
      </c>
      <c r="N13" s="285">
        <v>0</v>
      </c>
    </row>
    <row r="14" spans="1:17" ht="22.5" customHeight="1" x14ac:dyDescent="0.25">
      <c r="A14" s="58" t="s">
        <v>64</v>
      </c>
      <c r="B14" s="61" t="s">
        <v>65</v>
      </c>
      <c r="C14" s="58" t="s">
        <v>168</v>
      </c>
      <c r="D14" s="285">
        <v>0</v>
      </c>
      <c r="E14" s="285">
        <v>0</v>
      </c>
      <c r="F14" s="285">
        <v>0</v>
      </c>
      <c r="G14" s="285">
        <v>0</v>
      </c>
      <c r="H14" s="285">
        <v>0</v>
      </c>
      <c r="I14" s="285">
        <v>0</v>
      </c>
      <c r="J14" s="285">
        <v>0</v>
      </c>
      <c r="K14" s="285">
        <v>0</v>
      </c>
      <c r="L14" s="285">
        <v>0</v>
      </c>
      <c r="M14" s="285">
        <v>0</v>
      </c>
      <c r="N14" s="285">
        <v>0</v>
      </c>
    </row>
    <row r="15" spans="1:17" ht="22.5" customHeight="1" x14ac:dyDescent="0.25">
      <c r="A15" s="58" t="s">
        <v>66</v>
      </c>
      <c r="B15" s="61" t="s">
        <v>67</v>
      </c>
      <c r="C15" s="58" t="s">
        <v>169</v>
      </c>
      <c r="D15" s="285">
        <v>0</v>
      </c>
      <c r="E15" s="285">
        <v>0</v>
      </c>
      <c r="F15" s="285">
        <v>0</v>
      </c>
      <c r="G15" s="285">
        <v>0</v>
      </c>
      <c r="H15" s="285">
        <v>0</v>
      </c>
      <c r="I15" s="285">
        <v>0</v>
      </c>
      <c r="J15" s="285">
        <v>0</v>
      </c>
      <c r="K15" s="285">
        <v>0</v>
      </c>
      <c r="L15" s="285">
        <v>0</v>
      </c>
      <c r="M15" s="285">
        <v>0</v>
      </c>
      <c r="N15" s="285">
        <v>0</v>
      </c>
    </row>
    <row r="16" spans="1:17" s="14" customFormat="1" ht="26.4" x14ac:dyDescent="0.25">
      <c r="A16" s="62"/>
      <c r="B16" s="104" t="s">
        <v>210</v>
      </c>
      <c r="C16" s="62" t="s">
        <v>263</v>
      </c>
      <c r="D16" s="286"/>
      <c r="E16" s="285">
        <v>0</v>
      </c>
      <c r="F16" s="285">
        <v>0</v>
      </c>
      <c r="G16" s="285">
        <v>0</v>
      </c>
      <c r="H16" s="285">
        <v>0</v>
      </c>
      <c r="I16" s="285">
        <v>0</v>
      </c>
      <c r="J16" s="285">
        <v>0</v>
      </c>
      <c r="K16" s="285">
        <v>0</v>
      </c>
      <c r="L16" s="285">
        <v>0</v>
      </c>
      <c r="M16" s="285">
        <v>0</v>
      </c>
      <c r="N16" s="285">
        <v>0</v>
      </c>
    </row>
    <row r="17" spans="1:14" ht="20.100000000000001" customHeight="1" x14ac:dyDescent="0.25">
      <c r="A17" s="58" t="s">
        <v>68</v>
      </c>
      <c r="B17" s="61" t="s">
        <v>69</v>
      </c>
      <c r="C17" s="58" t="s">
        <v>170</v>
      </c>
      <c r="D17" s="285">
        <v>2.95</v>
      </c>
      <c r="E17" s="285">
        <v>0.2</v>
      </c>
      <c r="F17" s="285">
        <v>0</v>
      </c>
      <c r="G17" s="285">
        <v>0</v>
      </c>
      <c r="H17" s="285">
        <v>0</v>
      </c>
      <c r="I17" s="285">
        <v>0</v>
      </c>
      <c r="J17" s="285">
        <v>0</v>
      </c>
      <c r="K17" s="285">
        <v>2.2800000000000002</v>
      </c>
      <c r="L17" s="285">
        <v>0</v>
      </c>
      <c r="M17" s="285">
        <v>0</v>
      </c>
      <c r="N17" s="285">
        <v>0.47</v>
      </c>
    </row>
    <row r="18" spans="1:14" ht="20.100000000000001" customHeight="1" x14ac:dyDescent="0.25">
      <c r="A18" s="58" t="s">
        <v>70</v>
      </c>
      <c r="B18" s="61" t="s">
        <v>71</v>
      </c>
      <c r="C18" s="58" t="s">
        <v>171</v>
      </c>
      <c r="D18" s="285">
        <v>0</v>
      </c>
      <c r="E18" s="285">
        <v>0</v>
      </c>
      <c r="F18" s="285">
        <v>0</v>
      </c>
      <c r="G18" s="285">
        <v>0</v>
      </c>
      <c r="H18" s="285">
        <v>0</v>
      </c>
      <c r="I18" s="285">
        <v>0</v>
      </c>
      <c r="J18" s="285">
        <v>0</v>
      </c>
      <c r="K18" s="285">
        <v>0</v>
      </c>
      <c r="L18" s="285">
        <v>0</v>
      </c>
      <c r="M18" s="285">
        <v>0</v>
      </c>
      <c r="N18" s="285">
        <v>0</v>
      </c>
    </row>
    <row r="19" spans="1:14" ht="20.100000000000001" customHeight="1" x14ac:dyDescent="0.25">
      <c r="A19" s="58" t="s">
        <v>72</v>
      </c>
      <c r="B19" s="61" t="s">
        <v>73</v>
      </c>
      <c r="C19" s="58" t="s">
        <v>172</v>
      </c>
      <c r="D19" s="285">
        <v>0</v>
      </c>
      <c r="E19" s="285">
        <v>0</v>
      </c>
      <c r="F19" s="285">
        <v>0</v>
      </c>
      <c r="G19" s="285">
        <v>0</v>
      </c>
      <c r="H19" s="285">
        <v>0</v>
      </c>
      <c r="I19" s="285">
        <v>0</v>
      </c>
      <c r="J19" s="285">
        <v>0</v>
      </c>
      <c r="K19" s="285">
        <v>0</v>
      </c>
      <c r="L19" s="285">
        <v>0</v>
      </c>
      <c r="M19" s="285">
        <v>0</v>
      </c>
      <c r="N19" s="285">
        <v>0</v>
      </c>
    </row>
    <row r="20" spans="1:14" s="15" customFormat="1" ht="30" customHeight="1" x14ac:dyDescent="0.25">
      <c r="A20" s="59">
        <v>2</v>
      </c>
      <c r="B20" s="60" t="s">
        <v>173</v>
      </c>
      <c r="C20" s="59"/>
      <c r="D20" s="284">
        <v>13.69</v>
      </c>
      <c r="E20" s="284">
        <v>0</v>
      </c>
      <c r="F20" s="284">
        <v>0</v>
      </c>
      <c r="G20" s="284">
        <v>0</v>
      </c>
      <c r="H20" s="284">
        <v>0</v>
      </c>
      <c r="I20" s="284">
        <v>0</v>
      </c>
      <c r="J20" s="284">
        <v>0</v>
      </c>
      <c r="K20" s="284">
        <v>0</v>
      </c>
      <c r="L20" s="284">
        <v>1.19</v>
      </c>
      <c r="M20" s="284">
        <v>2.5</v>
      </c>
      <c r="N20" s="284">
        <v>10</v>
      </c>
    </row>
    <row r="21" spans="1:14" ht="15.75" customHeight="1" x14ac:dyDescent="0.25">
      <c r="A21" s="59"/>
      <c r="B21" s="63" t="s">
        <v>174</v>
      </c>
      <c r="C21" s="59"/>
      <c r="D21" s="285"/>
      <c r="E21" s="284"/>
      <c r="F21" s="284"/>
      <c r="G21" s="284"/>
      <c r="H21" s="284"/>
      <c r="I21" s="284"/>
      <c r="J21" s="284"/>
      <c r="K21" s="284"/>
      <c r="L21" s="284"/>
      <c r="M21" s="284"/>
      <c r="N21" s="284"/>
    </row>
    <row r="22" spans="1:14" ht="28.5" customHeight="1" x14ac:dyDescent="0.25">
      <c r="A22" s="58" t="s">
        <v>75</v>
      </c>
      <c r="B22" s="61" t="s">
        <v>175</v>
      </c>
      <c r="C22" s="58" t="s">
        <v>176</v>
      </c>
      <c r="D22" s="285">
        <v>13.69</v>
      </c>
      <c r="E22" s="287">
        <v>0</v>
      </c>
      <c r="F22" s="287">
        <v>0</v>
      </c>
      <c r="G22" s="287">
        <v>0</v>
      </c>
      <c r="H22" s="287">
        <v>0</v>
      </c>
      <c r="I22" s="287">
        <v>0</v>
      </c>
      <c r="J22" s="287">
        <v>0</v>
      </c>
      <c r="K22" s="287">
        <v>0</v>
      </c>
      <c r="L22" s="287">
        <v>1.19</v>
      </c>
      <c r="M22" s="287">
        <v>2.5</v>
      </c>
      <c r="N22" s="287">
        <v>10</v>
      </c>
    </row>
    <row r="23" spans="1:14" ht="28.5" customHeight="1" x14ac:dyDescent="0.25">
      <c r="A23" s="58" t="s">
        <v>77</v>
      </c>
      <c r="B23" s="61" t="s">
        <v>177</v>
      </c>
      <c r="C23" s="58" t="s">
        <v>178</v>
      </c>
      <c r="D23" s="285">
        <v>0</v>
      </c>
      <c r="E23" s="285">
        <v>0</v>
      </c>
      <c r="F23" s="285">
        <v>0</v>
      </c>
      <c r="G23" s="285">
        <v>0</v>
      </c>
      <c r="H23" s="285">
        <v>0</v>
      </c>
      <c r="I23" s="285">
        <v>0</v>
      </c>
      <c r="J23" s="285">
        <v>0</v>
      </c>
      <c r="K23" s="285">
        <v>0</v>
      </c>
      <c r="L23" s="285">
        <v>0</v>
      </c>
      <c r="M23" s="285">
        <v>0</v>
      </c>
      <c r="N23" s="285">
        <v>0</v>
      </c>
    </row>
    <row r="24" spans="1:14" ht="30.75" customHeight="1" x14ac:dyDescent="0.25">
      <c r="A24" s="58" t="s">
        <v>79</v>
      </c>
      <c r="B24" s="61" t="s">
        <v>179</v>
      </c>
      <c r="C24" s="58" t="s">
        <v>180</v>
      </c>
      <c r="D24" s="285">
        <v>0</v>
      </c>
      <c r="E24" s="285">
        <v>0</v>
      </c>
      <c r="F24" s="285">
        <v>0</v>
      </c>
      <c r="G24" s="285">
        <v>0</v>
      </c>
      <c r="H24" s="285">
        <v>0</v>
      </c>
      <c r="I24" s="285">
        <v>0</v>
      </c>
      <c r="J24" s="285">
        <v>0</v>
      </c>
      <c r="K24" s="285">
        <v>0</v>
      </c>
      <c r="L24" s="285">
        <v>0</v>
      </c>
      <c r="M24" s="285">
        <v>0</v>
      </c>
      <c r="N24" s="285">
        <v>0</v>
      </c>
    </row>
    <row r="25" spans="1:14" ht="19.5" customHeight="1" x14ac:dyDescent="0.25">
      <c r="A25" s="58" t="s">
        <v>81</v>
      </c>
      <c r="B25" s="61" t="s">
        <v>181</v>
      </c>
      <c r="C25" s="58" t="s">
        <v>264</v>
      </c>
      <c r="D25" s="285">
        <v>0</v>
      </c>
      <c r="E25" s="285">
        <v>0</v>
      </c>
      <c r="F25" s="285">
        <v>0</v>
      </c>
      <c r="G25" s="285">
        <v>0</v>
      </c>
      <c r="H25" s="285">
        <v>0</v>
      </c>
      <c r="I25" s="285">
        <v>0</v>
      </c>
      <c r="J25" s="285">
        <v>0</v>
      </c>
      <c r="K25" s="285">
        <v>0</v>
      </c>
      <c r="L25" s="285">
        <v>0</v>
      </c>
      <c r="M25" s="285">
        <v>0</v>
      </c>
      <c r="N25" s="285">
        <v>0</v>
      </c>
    </row>
    <row r="26" spans="1:14" ht="32.25" customHeight="1" x14ac:dyDescent="0.25">
      <c r="A26" s="58" t="s">
        <v>82</v>
      </c>
      <c r="B26" s="61" t="s">
        <v>182</v>
      </c>
      <c r="C26" s="58" t="s">
        <v>183</v>
      </c>
      <c r="D26" s="285">
        <v>0</v>
      </c>
      <c r="E26" s="285">
        <v>0</v>
      </c>
      <c r="F26" s="285">
        <v>0</v>
      </c>
      <c r="G26" s="285">
        <v>0</v>
      </c>
      <c r="H26" s="285">
        <v>0</v>
      </c>
      <c r="I26" s="285">
        <v>0</v>
      </c>
      <c r="J26" s="285">
        <v>0</v>
      </c>
      <c r="K26" s="285">
        <v>0</v>
      </c>
      <c r="L26" s="285">
        <v>0</v>
      </c>
      <c r="M26" s="285">
        <v>0</v>
      </c>
      <c r="N26" s="285">
        <v>0</v>
      </c>
    </row>
    <row r="27" spans="1:14" ht="33.75" customHeight="1" x14ac:dyDescent="0.25">
      <c r="A27" s="58" t="s">
        <v>84</v>
      </c>
      <c r="B27" s="61" t="s">
        <v>184</v>
      </c>
      <c r="C27" s="58" t="s">
        <v>185</v>
      </c>
      <c r="D27" s="285">
        <v>0</v>
      </c>
      <c r="E27" s="285">
        <v>0</v>
      </c>
      <c r="F27" s="285">
        <v>0</v>
      </c>
      <c r="G27" s="285">
        <v>0</v>
      </c>
      <c r="H27" s="285">
        <v>0</v>
      </c>
      <c r="I27" s="285">
        <v>0</v>
      </c>
      <c r="J27" s="285">
        <v>0</v>
      </c>
      <c r="K27" s="285">
        <v>0</v>
      </c>
      <c r="L27" s="285">
        <v>0</v>
      </c>
      <c r="M27" s="285">
        <v>0</v>
      </c>
      <c r="N27" s="285">
        <v>0</v>
      </c>
    </row>
    <row r="28" spans="1:14" ht="33" customHeight="1" x14ac:dyDescent="0.25">
      <c r="A28" s="58" t="s">
        <v>86</v>
      </c>
      <c r="B28" s="61" t="s">
        <v>186</v>
      </c>
      <c r="C28" s="58" t="s">
        <v>193</v>
      </c>
      <c r="D28" s="285">
        <v>0</v>
      </c>
      <c r="E28" s="285">
        <v>0</v>
      </c>
      <c r="F28" s="285">
        <v>0</v>
      </c>
      <c r="G28" s="285">
        <v>0</v>
      </c>
      <c r="H28" s="285">
        <v>0</v>
      </c>
      <c r="I28" s="285">
        <v>0</v>
      </c>
      <c r="J28" s="285">
        <v>0</v>
      </c>
      <c r="K28" s="285">
        <v>0</v>
      </c>
      <c r="L28" s="285">
        <v>0</v>
      </c>
      <c r="M28" s="285">
        <v>0</v>
      </c>
      <c r="N28" s="285">
        <v>0</v>
      </c>
    </row>
    <row r="29" spans="1:14" ht="32.25" customHeight="1" x14ac:dyDescent="0.25">
      <c r="A29" s="58" t="s">
        <v>88</v>
      </c>
      <c r="B29" s="61" t="s">
        <v>187</v>
      </c>
      <c r="C29" s="58" t="s">
        <v>194</v>
      </c>
      <c r="D29" s="285">
        <v>0</v>
      </c>
      <c r="E29" s="285">
        <v>0</v>
      </c>
      <c r="F29" s="285">
        <v>0</v>
      </c>
      <c r="G29" s="285">
        <v>0</v>
      </c>
      <c r="H29" s="285">
        <v>0</v>
      </c>
      <c r="I29" s="285">
        <v>0</v>
      </c>
      <c r="J29" s="285">
        <v>0</v>
      </c>
      <c r="K29" s="285">
        <v>0</v>
      </c>
      <c r="L29" s="285">
        <v>0</v>
      </c>
      <c r="M29" s="285">
        <v>0</v>
      </c>
      <c r="N29" s="285">
        <v>0</v>
      </c>
    </row>
    <row r="30" spans="1:14" ht="33" customHeight="1" x14ac:dyDescent="0.25">
      <c r="A30" s="58" t="s">
        <v>90</v>
      </c>
      <c r="B30" s="61" t="s">
        <v>188</v>
      </c>
      <c r="C30" s="58" t="s">
        <v>195</v>
      </c>
      <c r="D30" s="285">
        <v>0</v>
      </c>
      <c r="E30" s="285">
        <v>0</v>
      </c>
      <c r="F30" s="285">
        <v>0</v>
      </c>
      <c r="G30" s="285">
        <v>0</v>
      </c>
      <c r="H30" s="285">
        <v>0</v>
      </c>
      <c r="I30" s="285">
        <v>0</v>
      </c>
      <c r="J30" s="285">
        <v>0</v>
      </c>
      <c r="K30" s="285">
        <v>0</v>
      </c>
      <c r="L30" s="285">
        <v>0</v>
      </c>
      <c r="M30" s="285">
        <v>0</v>
      </c>
      <c r="N30" s="285">
        <v>0</v>
      </c>
    </row>
    <row r="31" spans="1:14" ht="28.5" customHeight="1" x14ac:dyDescent="0.25">
      <c r="A31" s="145"/>
      <c r="B31" s="104" t="s">
        <v>210</v>
      </c>
      <c r="C31" s="62" t="s">
        <v>265</v>
      </c>
      <c r="D31" s="288"/>
      <c r="E31" s="288">
        <v>0</v>
      </c>
      <c r="F31" s="288">
        <v>0</v>
      </c>
      <c r="G31" s="288">
        <v>0</v>
      </c>
      <c r="H31" s="288">
        <v>0</v>
      </c>
      <c r="I31" s="288">
        <v>0</v>
      </c>
      <c r="J31" s="288">
        <v>0</v>
      </c>
      <c r="K31" s="288">
        <v>0</v>
      </c>
      <c r="L31" s="288">
        <v>0</v>
      </c>
      <c r="M31" s="288">
        <v>0</v>
      </c>
      <c r="N31" s="288">
        <v>0</v>
      </c>
    </row>
    <row r="32" spans="1:14" s="15" customFormat="1" ht="29.25" customHeight="1" x14ac:dyDescent="0.25">
      <c r="A32" s="42">
        <v>3</v>
      </c>
      <c r="B32" s="38" t="s">
        <v>189</v>
      </c>
      <c r="C32" s="42" t="s">
        <v>190</v>
      </c>
      <c r="D32" s="289">
        <v>4.7669000000000255</v>
      </c>
      <c r="E32" s="290">
        <v>1.0000000000005116E-2</v>
      </c>
      <c r="F32" s="290">
        <v>3.9999999999999147E-2</v>
      </c>
      <c r="G32" s="290">
        <v>0.20000000000000018</v>
      </c>
      <c r="H32" s="290">
        <v>5.5599999999998317E-2</v>
      </c>
      <c r="I32" s="290">
        <v>0.29999999999999716</v>
      </c>
      <c r="J32" s="290">
        <v>0</v>
      </c>
      <c r="K32" s="290">
        <v>1.2828000000000088</v>
      </c>
      <c r="L32" s="290">
        <v>1.850000000000307E-2</v>
      </c>
      <c r="M32" s="290">
        <v>0.31999999999999318</v>
      </c>
      <c r="N32" s="290">
        <v>2.5400000000000205</v>
      </c>
    </row>
    <row r="33" spans="1:14" s="14" customFormat="1" x14ac:dyDescent="0.25">
      <c r="A33" s="31" t="s">
        <v>191</v>
      </c>
      <c r="F33" s="34"/>
      <c r="H33" s="34"/>
      <c r="L33" s="33"/>
      <c r="M33" s="33"/>
      <c r="N33" s="33"/>
    </row>
    <row r="34" spans="1:14" s="14" customFormat="1" x14ac:dyDescent="0.25">
      <c r="A34" s="31" t="s">
        <v>192</v>
      </c>
      <c r="L34" s="32"/>
      <c r="M34" s="32"/>
      <c r="N34" s="32"/>
    </row>
    <row r="39" spans="1:14" x14ac:dyDescent="0.25">
      <c r="C39" s="159"/>
      <c r="E39" s="159"/>
      <c r="F39" s="159"/>
    </row>
    <row r="40" spans="1:14" x14ac:dyDescent="0.25">
      <c r="C40" s="159"/>
      <c r="D40" s="72"/>
      <c r="E40" s="159"/>
      <c r="F40" s="159"/>
    </row>
    <row r="41" spans="1:14" x14ac:dyDescent="0.25">
      <c r="C41" s="159"/>
      <c r="E41" s="159"/>
      <c r="F41" s="159"/>
    </row>
    <row r="42" spans="1:14" x14ac:dyDescent="0.25">
      <c r="C42" s="159"/>
      <c r="D42" s="25">
        <f>D32+D20+D7</f>
        <v>323.90090000000004</v>
      </c>
      <c r="E42" s="159"/>
      <c r="F42" s="159"/>
    </row>
    <row r="43" spans="1:14" x14ac:dyDescent="0.25">
      <c r="C43" s="159"/>
      <c r="E43" s="159"/>
      <c r="F43" s="159"/>
    </row>
    <row r="44" spans="1:14" x14ac:dyDescent="0.25">
      <c r="C44" s="159"/>
      <c r="E44" s="159"/>
      <c r="F44" s="159"/>
    </row>
    <row r="45" spans="1:14" x14ac:dyDescent="0.25">
      <c r="C45" s="159"/>
      <c r="E45" s="159"/>
      <c r="F45" s="159"/>
    </row>
    <row r="46" spans="1:14" x14ac:dyDescent="0.25">
      <c r="C46" s="159"/>
      <c r="E46" s="159"/>
      <c r="F46" s="159"/>
    </row>
    <row r="47" spans="1:14" x14ac:dyDescent="0.25">
      <c r="C47" s="159"/>
      <c r="E47" s="159"/>
      <c r="F47" s="159"/>
    </row>
    <row r="48" spans="1:14" x14ac:dyDescent="0.25">
      <c r="C48" s="159"/>
      <c r="E48" s="159"/>
      <c r="F48" s="159"/>
    </row>
    <row r="49" spans="3:6" x14ac:dyDescent="0.25">
      <c r="C49" s="159"/>
      <c r="E49" s="159"/>
      <c r="F49" s="159"/>
    </row>
    <row r="50" spans="3:6" x14ac:dyDescent="0.25">
      <c r="C50" s="159"/>
      <c r="E50" s="159"/>
      <c r="F50" s="159"/>
    </row>
    <row r="56" spans="3:6" x14ac:dyDescent="0.25">
      <c r="D56" s="25"/>
    </row>
  </sheetData>
  <mergeCells count="8">
    <mergeCell ref="E4:N4"/>
    <mergeCell ref="A2:N2"/>
    <mergeCell ref="A3:N3"/>
    <mergeCell ref="A1:B1"/>
    <mergeCell ref="A4:A5"/>
    <mergeCell ref="B4:B5"/>
    <mergeCell ref="C4:C5"/>
    <mergeCell ref="D4:D5"/>
  </mergeCells>
  <printOptions horizontalCentered="1"/>
  <pageMargins left="0.62992125984251968" right="0.47244094488188981" top="1.1811023622047245" bottom="0.35433070866141736" header="0.98425196850393704" footer="0.31496062992125984"/>
  <pageSetup paperSize="9" scale="90" orientation="landscape" r:id="rId1"/>
  <headerFooter>
    <oddHeader>&amp;C&amp;P/&amp;N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showZeros="0" view="pageBreakPreview" zoomScale="115" zoomScaleNormal="100" zoomScaleSheetLayoutView="115" workbookViewId="0">
      <pane xSplit="2" ySplit="7" topLeftCell="C8" activePane="bottomRight" state="frozen"/>
      <selection pane="topRight" activeCell="C1" sqref="C1"/>
      <selection pane="bottomLeft" activeCell="A8" sqref="A8"/>
      <selection pane="bottomRight" activeCell="D7" sqref="D7"/>
    </sheetView>
  </sheetViews>
  <sheetFormatPr defaultRowHeight="13.2" x14ac:dyDescent="0.25"/>
  <cols>
    <col min="1" max="1" width="5.33203125" style="26" customWidth="1"/>
    <col min="2" max="2" width="30.44140625" style="26" customWidth="1"/>
    <col min="3" max="3" width="6" style="26" bestFit="1" customWidth="1"/>
    <col min="4" max="4" width="11.5546875" style="26" customWidth="1"/>
    <col min="5" max="9" width="8.6640625" style="26" customWidth="1"/>
    <col min="10" max="10" width="8.33203125" style="26" customWidth="1"/>
    <col min="11" max="14" width="8.6640625" style="26" customWidth="1"/>
    <col min="15" max="246" width="9.109375" style="26"/>
    <col min="247" max="247" width="5.33203125" style="26" customWidth="1"/>
    <col min="248" max="248" width="33.33203125" style="26" bestFit="1" customWidth="1"/>
    <col min="249" max="249" width="6" style="26" bestFit="1" customWidth="1"/>
    <col min="250" max="250" width="11.109375" style="26" customWidth="1"/>
    <col min="251" max="251" width="7.88671875" style="26" bestFit="1" customWidth="1"/>
    <col min="252" max="252" width="8.88671875" style="26" customWidth="1"/>
    <col min="253" max="253" width="7.5546875" style="26" bestFit="1" customWidth="1"/>
    <col min="254" max="256" width="6.44140625" style="26" bestFit="1" customWidth="1"/>
    <col min="257" max="258" width="6.6640625" style="26" bestFit="1" customWidth="1"/>
    <col min="259" max="259" width="7.109375" style="26" bestFit="1" customWidth="1"/>
    <col min="260" max="261" width="7.88671875" style="26" bestFit="1" customWidth="1"/>
    <col min="262" max="262" width="6.109375" style="26" bestFit="1" customWidth="1"/>
    <col min="263" max="263" width="8" style="26" bestFit="1" customWidth="1"/>
    <col min="264" max="502" width="9.109375" style="26"/>
    <col min="503" max="503" width="5.33203125" style="26" customWidth="1"/>
    <col min="504" max="504" width="33.33203125" style="26" bestFit="1" customWidth="1"/>
    <col min="505" max="505" width="6" style="26" bestFit="1" customWidth="1"/>
    <col min="506" max="506" width="11.109375" style="26" customWidth="1"/>
    <col min="507" max="507" width="7.88671875" style="26" bestFit="1" customWidth="1"/>
    <col min="508" max="508" width="8.88671875" style="26" customWidth="1"/>
    <col min="509" max="509" width="7.5546875" style="26" bestFit="1" customWidth="1"/>
    <col min="510" max="512" width="6.44140625" style="26" bestFit="1" customWidth="1"/>
    <col min="513" max="514" width="6.6640625" style="26" bestFit="1" customWidth="1"/>
    <col min="515" max="515" width="7.109375" style="26" bestFit="1" customWidth="1"/>
    <col min="516" max="517" width="7.88671875" style="26" bestFit="1" customWidth="1"/>
    <col min="518" max="518" width="6.109375" style="26" bestFit="1" customWidth="1"/>
    <col min="519" max="519" width="8" style="26" bestFit="1" customWidth="1"/>
    <col min="520" max="758" width="9.109375" style="26"/>
    <col min="759" max="759" width="5.33203125" style="26" customWidth="1"/>
    <col min="760" max="760" width="33.33203125" style="26" bestFit="1" customWidth="1"/>
    <col min="761" max="761" width="6" style="26" bestFit="1" customWidth="1"/>
    <col min="762" max="762" width="11.109375" style="26" customWidth="1"/>
    <col min="763" max="763" width="7.88671875" style="26" bestFit="1" customWidth="1"/>
    <col min="764" max="764" width="8.88671875" style="26" customWidth="1"/>
    <col min="765" max="765" width="7.5546875" style="26" bestFit="1" customWidth="1"/>
    <col min="766" max="768" width="6.44140625" style="26" bestFit="1" customWidth="1"/>
    <col min="769" max="770" width="6.6640625" style="26" bestFit="1" customWidth="1"/>
    <col min="771" max="771" width="7.109375" style="26" bestFit="1" customWidth="1"/>
    <col min="772" max="773" width="7.88671875" style="26" bestFit="1" customWidth="1"/>
    <col min="774" max="774" width="6.109375" style="26" bestFit="1" customWidth="1"/>
    <col min="775" max="775" width="8" style="26" bestFit="1" customWidth="1"/>
    <col min="776" max="1014" width="9.109375" style="26"/>
    <col min="1015" max="1015" width="5.33203125" style="26" customWidth="1"/>
    <col min="1016" max="1016" width="33.33203125" style="26" bestFit="1" customWidth="1"/>
    <col min="1017" max="1017" width="6" style="26" bestFit="1" customWidth="1"/>
    <col min="1018" max="1018" width="11.109375" style="26" customWidth="1"/>
    <col min="1019" max="1019" width="7.88671875" style="26" bestFit="1" customWidth="1"/>
    <col min="1020" max="1020" width="8.88671875" style="26" customWidth="1"/>
    <col min="1021" max="1021" width="7.5546875" style="26" bestFit="1" customWidth="1"/>
    <col min="1022" max="1024" width="6.44140625" style="26" bestFit="1" customWidth="1"/>
    <col min="1025" max="1026" width="6.6640625" style="26" bestFit="1" customWidth="1"/>
    <col min="1027" max="1027" width="7.109375" style="26" bestFit="1" customWidth="1"/>
    <col min="1028" max="1029" width="7.88671875" style="26" bestFit="1" customWidth="1"/>
    <col min="1030" max="1030" width="6.109375" style="26" bestFit="1" customWidth="1"/>
    <col min="1031" max="1031" width="8" style="26" bestFit="1" customWidth="1"/>
    <col min="1032" max="1270" width="9.109375" style="26"/>
    <col min="1271" max="1271" width="5.33203125" style="26" customWidth="1"/>
    <col min="1272" max="1272" width="33.33203125" style="26" bestFit="1" customWidth="1"/>
    <col min="1273" max="1273" width="6" style="26" bestFit="1" customWidth="1"/>
    <col min="1274" max="1274" width="11.109375" style="26" customWidth="1"/>
    <col min="1275" max="1275" width="7.88671875" style="26" bestFit="1" customWidth="1"/>
    <col min="1276" max="1276" width="8.88671875" style="26" customWidth="1"/>
    <col min="1277" max="1277" width="7.5546875" style="26" bestFit="1" customWidth="1"/>
    <col min="1278" max="1280" width="6.44140625" style="26" bestFit="1" customWidth="1"/>
    <col min="1281" max="1282" width="6.6640625" style="26" bestFit="1" customWidth="1"/>
    <col min="1283" max="1283" width="7.109375" style="26" bestFit="1" customWidth="1"/>
    <col min="1284" max="1285" width="7.88671875" style="26" bestFit="1" customWidth="1"/>
    <col min="1286" max="1286" width="6.109375" style="26" bestFit="1" customWidth="1"/>
    <col min="1287" max="1287" width="8" style="26" bestFit="1" customWidth="1"/>
    <col min="1288" max="1526" width="9.109375" style="26"/>
    <col min="1527" max="1527" width="5.33203125" style="26" customWidth="1"/>
    <col min="1528" max="1528" width="33.33203125" style="26" bestFit="1" customWidth="1"/>
    <col min="1529" max="1529" width="6" style="26" bestFit="1" customWidth="1"/>
    <col min="1530" max="1530" width="11.109375" style="26" customWidth="1"/>
    <col min="1531" max="1531" width="7.88671875" style="26" bestFit="1" customWidth="1"/>
    <col min="1532" max="1532" width="8.88671875" style="26" customWidth="1"/>
    <col min="1533" max="1533" width="7.5546875" style="26" bestFit="1" customWidth="1"/>
    <col min="1534" max="1536" width="6.44140625" style="26" bestFit="1" customWidth="1"/>
    <col min="1537" max="1538" width="6.6640625" style="26" bestFit="1" customWidth="1"/>
    <col min="1539" max="1539" width="7.109375" style="26" bestFit="1" customWidth="1"/>
    <col min="1540" max="1541" width="7.88671875" style="26" bestFit="1" customWidth="1"/>
    <col min="1542" max="1542" width="6.109375" style="26" bestFit="1" customWidth="1"/>
    <col min="1543" max="1543" width="8" style="26" bestFit="1" customWidth="1"/>
    <col min="1544" max="1782" width="9.109375" style="26"/>
    <col min="1783" max="1783" width="5.33203125" style="26" customWidth="1"/>
    <col min="1784" max="1784" width="33.33203125" style="26" bestFit="1" customWidth="1"/>
    <col min="1785" max="1785" width="6" style="26" bestFit="1" customWidth="1"/>
    <col min="1786" max="1786" width="11.109375" style="26" customWidth="1"/>
    <col min="1787" max="1787" width="7.88671875" style="26" bestFit="1" customWidth="1"/>
    <col min="1788" max="1788" width="8.88671875" style="26" customWidth="1"/>
    <col min="1789" max="1789" width="7.5546875" style="26" bestFit="1" customWidth="1"/>
    <col min="1790" max="1792" width="6.44140625" style="26" bestFit="1" customWidth="1"/>
    <col min="1793" max="1794" width="6.6640625" style="26" bestFit="1" customWidth="1"/>
    <col min="1795" max="1795" width="7.109375" style="26" bestFit="1" customWidth="1"/>
    <col min="1796" max="1797" width="7.88671875" style="26" bestFit="1" customWidth="1"/>
    <col min="1798" max="1798" width="6.109375" style="26" bestFit="1" customWidth="1"/>
    <col min="1799" max="1799" width="8" style="26" bestFit="1" customWidth="1"/>
    <col min="1800" max="2038" width="9.109375" style="26"/>
    <col min="2039" max="2039" width="5.33203125" style="26" customWidth="1"/>
    <col min="2040" max="2040" width="33.33203125" style="26" bestFit="1" customWidth="1"/>
    <col min="2041" max="2041" width="6" style="26" bestFit="1" customWidth="1"/>
    <col min="2042" max="2042" width="11.109375" style="26" customWidth="1"/>
    <col min="2043" max="2043" width="7.88671875" style="26" bestFit="1" customWidth="1"/>
    <col min="2044" max="2044" width="8.88671875" style="26" customWidth="1"/>
    <col min="2045" max="2045" width="7.5546875" style="26" bestFit="1" customWidth="1"/>
    <col min="2046" max="2048" width="6.44140625" style="26" bestFit="1" customWidth="1"/>
    <col min="2049" max="2050" width="6.6640625" style="26" bestFit="1" customWidth="1"/>
    <col min="2051" max="2051" width="7.109375" style="26" bestFit="1" customWidth="1"/>
    <col min="2052" max="2053" width="7.88671875" style="26" bestFit="1" customWidth="1"/>
    <col min="2054" max="2054" width="6.109375" style="26" bestFit="1" customWidth="1"/>
    <col min="2055" max="2055" width="8" style="26" bestFit="1" customWidth="1"/>
    <col min="2056" max="2294" width="9.109375" style="26"/>
    <col min="2295" max="2295" width="5.33203125" style="26" customWidth="1"/>
    <col min="2296" max="2296" width="33.33203125" style="26" bestFit="1" customWidth="1"/>
    <col min="2297" max="2297" width="6" style="26" bestFit="1" customWidth="1"/>
    <col min="2298" max="2298" width="11.109375" style="26" customWidth="1"/>
    <col min="2299" max="2299" width="7.88671875" style="26" bestFit="1" customWidth="1"/>
    <col min="2300" max="2300" width="8.88671875" style="26" customWidth="1"/>
    <col min="2301" max="2301" width="7.5546875" style="26" bestFit="1" customWidth="1"/>
    <col min="2302" max="2304" width="6.44140625" style="26" bestFit="1" customWidth="1"/>
    <col min="2305" max="2306" width="6.6640625" style="26" bestFit="1" customWidth="1"/>
    <col min="2307" max="2307" width="7.109375" style="26" bestFit="1" customWidth="1"/>
    <col min="2308" max="2309" width="7.88671875" style="26" bestFit="1" customWidth="1"/>
    <col min="2310" max="2310" width="6.109375" style="26" bestFit="1" customWidth="1"/>
    <col min="2311" max="2311" width="8" style="26" bestFit="1" customWidth="1"/>
    <col min="2312" max="2550" width="9.109375" style="26"/>
    <col min="2551" max="2551" width="5.33203125" style="26" customWidth="1"/>
    <col min="2552" max="2552" width="33.33203125" style="26" bestFit="1" customWidth="1"/>
    <col min="2553" max="2553" width="6" style="26" bestFit="1" customWidth="1"/>
    <col min="2554" max="2554" width="11.109375" style="26" customWidth="1"/>
    <col min="2555" max="2555" width="7.88671875" style="26" bestFit="1" customWidth="1"/>
    <col min="2556" max="2556" width="8.88671875" style="26" customWidth="1"/>
    <col min="2557" max="2557" width="7.5546875" style="26" bestFit="1" customWidth="1"/>
    <col min="2558" max="2560" width="6.44140625" style="26" bestFit="1" customWidth="1"/>
    <col min="2561" max="2562" width="6.6640625" style="26" bestFit="1" customWidth="1"/>
    <col min="2563" max="2563" width="7.109375" style="26" bestFit="1" customWidth="1"/>
    <col min="2564" max="2565" width="7.88671875" style="26" bestFit="1" customWidth="1"/>
    <col min="2566" max="2566" width="6.109375" style="26" bestFit="1" customWidth="1"/>
    <col min="2567" max="2567" width="8" style="26" bestFit="1" customWidth="1"/>
    <col min="2568" max="2806" width="9.109375" style="26"/>
    <col min="2807" max="2807" width="5.33203125" style="26" customWidth="1"/>
    <col min="2808" max="2808" width="33.33203125" style="26" bestFit="1" customWidth="1"/>
    <col min="2809" max="2809" width="6" style="26" bestFit="1" customWidth="1"/>
    <col min="2810" max="2810" width="11.109375" style="26" customWidth="1"/>
    <col min="2811" max="2811" width="7.88671875" style="26" bestFit="1" customWidth="1"/>
    <col min="2812" max="2812" width="8.88671875" style="26" customWidth="1"/>
    <col min="2813" max="2813" width="7.5546875" style="26" bestFit="1" customWidth="1"/>
    <col min="2814" max="2816" width="6.44140625" style="26" bestFit="1" customWidth="1"/>
    <col min="2817" max="2818" width="6.6640625" style="26" bestFit="1" customWidth="1"/>
    <col min="2819" max="2819" width="7.109375" style="26" bestFit="1" customWidth="1"/>
    <col min="2820" max="2821" width="7.88671875" style="26" bestFit="1" customWidth="1"/>
    <col min="2822" max="2822" width="6.109375" style="26" bestFit="1" customWidth="1"/>
    <col min="2823" max="2823" width="8" style="26" bestFit="1" customWidth="1"/>
    <col min="2824" max="3062" width="9.109375" style="26"/>
    <col min="3063" max="3063" width="5.33203125" style="26" customWidth="1"/>
    <col min="3064" max="3064" width="33.33203125" style="26" bestFit="1" customWidth="1"/>
    <col min="3065" max="3065" width="6" style="26" bestFit="1" customWidth="1"/>
    <col min="3066" max="3066" width="11.109375" style="26" customWidth="1"/>
    <col min="3067" max="3067" width="7.88671875" style="26" bestFit="1" customWidth="1"/>
    <col min="3068" max="3068" width="8.88671875" style="26" customWidth="1"/>
    <col min="3069" max="3069" width="7.5546875" style="26" bestFit="1" customWidth="1"/>
    <col min="3070" max="3072" width="6.44140625" style="26" bestFit="1" customWidth="1"/>
    <col min="3073" max="3074" width="6.6640625" style="26" bestFit="1" customWidth="1"/>
    <col min="3075" max="3075" width="7.109375" style="26" bestFit="1" customWidth="1"/>
    <col min="3076" max="3077" width="7.88671875" style="26" bestFit="1" customWidth="1"/>
    <col min="3078" max="3078" width="6.109375" style="26" bestFit="1" customWidth="1"/>
    <col min="3079" max="3079" width="8" style="26" bestFit="1" customWidth="1"/>
    <col min="3080" max="3318" width="9.109375" style="26"/>
    <col min="3319" max="3319" width="5.33203125" style="26" customWidth="1"/>
    <col min="3320" max="3320" width="33.33203125" style="26" bestFit="1" customWidth="1"/>
    <col min="3321" max="3321" width="6" style="26" bestFit="1" customWidth="1"/>
    <col min="3322" max="3322" width="11.109375" style="26" customWidth="1"/>
    <col min="3323" max="3323" width="7.88671875" style="26" bestFit="1" customWidth="1"/>
    <col min="3324" max="3324" width="8.88671875" style="26" customWidth="1"/>
    <col min="3325" max="3325" width="7.5546875" style="26" bestFit="1" customWidth="1"/>
    <col min="3326" max="3328" width="6.44140625" style="26" bestFit="1" customWidth="1"/>
    <col min="3329" max="3330" width="6.6640625" style="26" bestFit="1" customWidth="1"/>
    <col min="3331" max="3331" width="7.109375" style="26" bestFit="1" customWidth="1"/>
    <col min="3332" max="3333" width="7.88671875" style="26" bestFit="1" customWidth="1"/>
    <col min="3334" max="3334" width="6.109375" style="26" bestFit="1" customWidth="1"/>
    <col min="3335" max="3335" width="8" style="26" bestFit="1" customWidth="1"/>
    <col min="3336" max="3574" width="9.109375" style="26"/>
    <col min="3575" max="3575" width="5.33203125" style="26" customWidth="1"/>
    <col min="3576" max="3576" width="33.33203125" style="26" bestFit="1" customWidth="1"/>
    <col min="3577" max="3577" width="6" style="26" bestFit="1" customWidth="1"/>
    <col min="3578" max="3578" width="11.109375" style="26" customWidth="1"/>
    <col min="3579" max="3579" width="7.88671875" style="26" bestFit="1" customWidth="1"/>
    <col min="3580" max="3580" width="8.88671875" style="26" customWidth="1"/>
    <col min="3581" max="3581" width="7.5546875" style="26" bestFit="1" customWidth="1"/>
    <col min="3582" max="3584" width="6.44140625" style="26" bestFit="1" customWidth="1"/>
    <col min="3585" max="3586" width="6.6640625" style="26" bestFit="1" customWidth="1"/>
    <col min="3587" max="3587" width="7.109375" style="26" bestFit="1" customWidth="1"/>
    <col min="3588" max="3589" width="7.88671875" style="26" bestFit="1" customWidth="1"/>
    <col min="3590" max="3590" width="6.109375" style="26" bestFit="1" customWidth="1"/>
    <col min="3591" max="3591" width="8" style="26" bestFit="1" customWidth="1"/>
    <col min="3592" max="3830" width="9.109375" style="26"/>
    <col min="3831" max="3831" width="5.33203125" style="26" customWidth="1"/>
    <col min="3832" max="3832" width="33.33203125" style="26" bestFit="1" customWidth="1"/>
    <col min="3833" max="3833" width="6" style="26" bestFit="1" customWidth="1"/>
    <col min="3834" max="3834" width="11.109375" style="26" customWidth="1"/>
    <col min="3835" max="3835" width="7.88671875" style="26" bestFit="1" customWidth="1"/>
    <col min="3836" max="3836" width="8.88671875" style="26" customWidth="1"/>
    <col min="3837" max="3837" width="7.5546875" style="26" bestFit="1" customWidth="1"/>
    <col min="3838" max="3840" width="6.44140625" style="26" bestFit="1" customWidth="1"/>
    <col min="3841" max="3842" width="6.6640625" style="26" bestFit="1" customWidth="1"/>
    <col min="3843" max="3843" width="7.109375" style="26" bestFit="1" customWidth="1"/>
    <col min="3844" max="3845" width="7.88671875" style="26" bestFit="1" customWidth="1"/>
    <col min="3846" max="3846" width="6.109375" style="26" bestFit="1" customWidth="1"/>
    <col min="3847" max="3847" width="8" style="26" bestFit="1" customWidth="1"/>
    <col min="3848" max="4086" width="9.109375" style="26"/>
    <col min="4087" max="4087" width="5.33203125" style="26" customWidth="1"/>
    <col min="4088" max="4088" width="33.33203125" style="26" bestFit="1" customWidth="1"/>
    <col min="4089" max="4089" width="6" style="26" bestFit="1" customWidth="1"/>
    <col min="4090" max="4090" width="11.109375" style="26" customWidth="1"/>
    <col min="4091" max="4091" width="7.88671875" style="26" bestFit="1" customWidth="1"/>
    <col min="4092" max="4092" width="8.88671875" style="26" customWidth="1"/>
    <col min="4093" max="4093" width="7.5546875" style="26" bestFit="1" customWidth="1"/>
    <col min="4094" max="4096" width="6.44140625" style="26" bestFit="1" customWidth="1"/>
    <col min="4097" max="4098" width="6.6640625" style="26" bestFit="1" customWidth="1"/>
    <col min="4099" max="4099" width="7.109375" style="26" bestFit="1" customWidth="1"/>
    <col min="4100" max="4101" width="7.88671875" style="26" bestFit="1" customWidth="1"/>
    <col min="4102" max="4102" width="6.109375" style="26" bestFit="1" customWidth="1"/>
    <col min="4103" max="4103" width="8" style="26" bestFit="1" customWidth="1"/>
    <col min="4104" max="4342" width="9.109375" style="26"/>
    <col min="4343" max="4343" width="5.33203125" style="26" customWidth="1"/>
    <col min="4344" max="4344" width="33.33203125" style="26" bestFit="1" customWidth="1"/>
    <col min="4345" max="4345" width="6" style="26" bestFit="1" customWidth="1"/>
    <col min="4346" max="4346" width="11.109375" style="26" customWidth="1"/>
    <col min="4347" max="4347" width="7.88671875" style="26" bestFit="1" customWidth="1"/>
    <col min="4348" max="4348" width="8.88671875" style="26" customWidth="1"/>
    <col min="4349" max="4349" width="7.5546875" style="26" bestFit="1" customWidth="1"/>
    <col min="4350" max="4352" width="6.44140625" style="26" bestFit="1" customWidth="1"/>
    <col min="4353" max="4354" width="6.6640625" style="26" bestFit="1" customWidth="1"/>
    <col min="4355" max="4355" width="7.109375" style="26" bestFit="1" customWidth="1"/>
    <col min="4356" max="4357" width="7.88671875" style="26" bestFit="1" customWidth="1"/>
    <col min="4358" max="4358" width="6.109375" style="26" bestFit="1" customWidth="1"/>
    <col min="4359" max="4359" width="8" style="26" bestFit="1" customWidth="1"/>
    <col min="4360" max="4598" width="9.109375" style="26"/>
    <col min="4599" max="4599" width="5.33203125" style="26" customWidth="1"/>
    <col min="4600" max="4600" width="33.33203125" style="26" bestFit="1" customWidth="1"/>
    <col min="4601" max="4601" width="6" style="26" bestFit="1" customWidth="1"/>
    <col min="4602" max="4602" width="11.109375" style="26" customWidth="1"/>
    <col min="4603" max="4603" width="7.88671875" style="26" bestFit="1" customWidth="1"/>
    <col min="4604" max="4604" width="8.88671875" style="26" customWidth="1"/>
    <col min="4605" max="4605" width="7.5546875" style="26" bestFit="1" customWidth="1"/>
    <col min="4606" max="4608" width="6.44140625" style="26" bestFit="1" customWidth="1"/>
    <col min="4609" max="4610" width="6.6640625" style="26" bestFit="1" customWidth="1"/>
    <col min="4611" max="4611" width="7.109375" style="26" bestFit="1" customWidth="1"/>
    <col min="4612" max="4613" width="7.88671875" style="26" bestFit="1" customWidth="1"/>
    <col min="4614" max="4614" width="6.109375" style="26" bestFit="1" customWidth="1"/>
    <col min="4615" max="4615" width="8" style="26" bestFit="1" customWidth="1"/>
    <col min="4616" max="4854" width="9.109375" style="26"/>
    <col min="4855" max="4855" width="5.33203125" style="26" customWidth="1"/>
    <col min="4856" max="4856" width="33.33203125" style="26" bestFit="1" customWidth="1"/>
    <col min="4857" max="4857" width="6" style="26" bestFit="1" customWidth="1"/>
    <col min="4858" max="4858" width="11.109375" style="26" customWidth="1"/>
    <col min="4859" max="4859" width="7.88671875" style="26" bestFit="1" customWidth="1"/>
    <col min="4860" max="4860" width="8.88671875" style="26" customWidth="1"/>
    <col min="4861" max="4861" width="7.5546875" style="26" bestFit="1" customWidth="1"/>
    <col min="4862" max="4864" width="6.44140625" style="26" bestFit="1" customWidth="1"/>
    <col min="4865" max="4866" width="6.6640625" style="26" bestFit="1" customWidth="1"/>
    <col min="4867" max="4867" width="7.109375" style="26" bestFit="1" customWidth="1"/>
    <col min="4868" max="4869" width="7.88671875" style="26" bestFit="1" customWidth="1"/>
    <col min="4870" max="4870" width="6.109375" style="26" bestFit="1" customWidth="1"/>
    <col min="4871" max="4871" width="8" style="26" bestFit="1" customWidth="1"/>
    <col min="4872" max="5110" width="9.109375" style="26"/>
    <col min="5111" max="5111" width="5.33203125" style="26" customWidth="1"/>
    <col min="5112" max="5112" width="33.33203125" style="26" bestFit="1" customWidth="1"/>
    <col min="5113" max="5113" width="6" style="26" bestFit="1" customWidth="1"/>
    <col min="5114" max="5114" width="11.109375" style="26" customWidth="1"/>
    <col min="5115" max="5115" width="7.88671875" style="26" bestFit="1" customWidth="1"/>
    <col min="5116" max="5116" width="8.88671875" style="26" customWidth="1"/>
    <col min="5117" max="5117" width="7.5546875" style="26" bestFit="1" customWidth="1"/>
    <col min="5118" max="5120" width="6.44140625" style="26" bestFit="1" customWidth="1"/>
    <col min="5121" max="5122" width="6.6640625" style="26" bestFit="1" customWidth="1"/>
    <col min="5123" max="5123" width="7.109375" style="26" bestFit="1" customWidth="1"/>
    <col min="5124" max="5125" width="7.88671875" style="26" bestFit="1" customWidth="1"/>
    <col min="5126" max="5126" width="6.109375" style="26" bestFit="1" customWidth="1"/>
    <col min="5127" max="5127" width="8" style="26" bestFit="1" customWidth="1"/>
    <col min="5128" max="5366" width="9.109375" style="26"/>
    <col min="5367" max="5367" width="5.33203125" style="26" customWidth="1"/>
    <col min="5368" max="5368" width="33.33203125" style="26" bestFit="1" customWidth="1"/>
    <col min="5369" max="5369" width="6" style="26" bestFit="1" customWidth="1"/>
    <col min="5370" max="5370" width="11.109375" style="26" customWidth="1"/>
    <col min="5371" max="5371" width="7.88671875" style="26" bestFit="1" customWidth="1"/>
    <col min="5372" max="5372" width="8.88671875" style="26" customWidth="1"/>
    <col min="5373" max="5373" width="7.5546875" style="26" bestFit="1" customWidth="1"/>
    <col min="5374" max="5376" width="6.44140625" style="26" bestFit="1" customWidth="1"/>
    <col min="5377" max="5378" width="6.6640625" style="26" bestFit="1" customWidth="1"/>
    <col min="5379" max="5379" width="7.109375" style="26" bestFit="1" customWidth="1"/>
    <col min="5380" max="5381" width="7.88671875" style="26" bestFit="1" customWidth="1"/>
    <col min="5382" max="5382" width="6.109375" style="26" bestFit="1" customWidth="1"/>
    <col min="5383" max="5383" width="8" style="26" bestFit="1" customWidth="1"/>
    <col min="5384" max="5622" width="9.109375" style="26"/>
    <col min="5623" max="5623" width="5.33203125" style="26" customWidth="1"/>
    <col min="5624" max="5624" width="33.33203125" style="26" bestFit="1" customWidth="1"/>
    <col min="5625" max="5625" width="6" style="26" bestFit="1" customWidth="1"/>
    <col min="5626" max="5626" width="11.109375" style="26" customWidth="1"/>
    <col min="5627" max="5627" width="7.88671875" style="26" bestFit="1" customWidth="1"/>
    <col min="5628" max="5628" width="8.88671875" style="26" customWidth="1"/>
    <col min="5629" max="5629" width="7.5546875" style="26" bestFit="1" customWidth="1"/>
    <col min="5630" max="5632" width="6.44140625" style="26" bestFit="1" customWidth="1"/>
    <col min="5633" max="5634" width="6.6640625" style="26" bestFit="1" customWidth="1"/>
    <col min="5635" max="5635" width="7.109375" style="26" bestFit="1" customWidth="1"/>
    <col min="5636" max="5637" width="7.88671875" style="26" bestFit="1" customWidth="1"/>
    <col min="5638" max="5638" width="6.109375" style="26" bestFit="1" customWidth="1"/>
    <col min="5639" max="5639" width="8" style="26" bestFit="1" customWidth="1"/>
    <col min="5640" max="5878" width="9.109375" style="26"/>
    <col min="5879" max="5879" width="5.33203125" style="26" customWidth="1"/>
    <col min="5880" max="5880" width="33.33203125" style="26" bestFit="1" customWidth="1"/>
    <col min="5881" max="5881" width="6" style="26" bestFit="1" customWidth="1"/>
    <col min="5882" max="5882" width="11.109375" style="26" customWidth="1"/>
    <col min="5883" max="5883" width="7.88671875" style="26" bestFit="1" customWidth="1"/>
    <col min="5884" max="5884" width="8.88671875" style="26" customWidth="1"/>
    <col min="5885" max="5885" width="7.5546875" style="26" bestFit="1" customWidth="1"/>
    <col min="5886" max="5888" width="6.44140625" style="26" bestFit="1" customWidth="1"/>
    <col min="5889" max="5890" width="6.6640625" style="26" bestFit="1" customWidth="1"/>
    <col min="5891" max="5891" width="7.109375" style="26" bestFit="1" customWidth="1"/>
    <col min="5892" max="5893" width="7.88671875" style="26" bestFit="1" customWidth="1"/>
    <col min="5894" max="5894" width="6.109375" style="26" bestFit="1" customWidth="1"/>
    <col min="5895" max="5895" width="8" style="26" bestFit="1" customWidth="1"/>
    <col min="5896" max="6134" width="9.109375" style="26"/>
    <col min="6135" max="6135" width="5.33203125" style="26" customWidth="1"/>
    <col min="6136" max="6136" width="33.33203125" style="26" bestFit="1" customWidth="1"/>
    <col min="6137" max="6137" width="6" style="26" bestFit="1" customWidth="1"/>
    <col min="6138" max="6138" width="11.109375" style="26" customWidth="1"/>
    <col min="6139" max="6139" width="7.88671875" style="26" bestFit="1" customWidth="1"/>
    <col min="6140" max="6140" width="8.88671875" style="26" customWidth="1"/>
    <col min="6141" max="6141" width="7.5546875" style="26" bestFit="1" customWidth="1"/>
    <col min="6142" max="6144" width="6.44140625" style="26" bestFit="1" customWidth="1"/>
    <col min="6145" max="6146" width="6.6640625" style="26" bestFit="1" customWidth="1"/>
    <col min="6147" max="6147" width="7.109375" style="26" bestFit="1" customWidth="1"/>
    <col min="6148" max="6149" width="7.88671875" style="26" bestFit="1" customWidth="1"/>
    <col min="6150" max="6150" width="6.109375" style="26" bestFit="1" customWidth="1"/>
    <col min="6151" max="6151" width="8" style="26" bestFit="1" customWidth="1"/>
    <col min="6152" max="6390" width="9.109375" style="26"/>
    <col min="6391" max="6391" width="5.33203125" style="26" customWidth="1"/>
    <col min="6392" max="6392" width="33.33203125" style="26" bestFit="1" customWidth="1"/>
    <col min="6393" max="6393" width="6" style="26" bestFit="1" customWidth="1"/>
    <col min="6394" max="6394" width="11.109375" style="26" customWidth="1"/>
    <col min="6395" max="6395" width="7.88671875" style="26" bestFit="1" customWidth="1"/>
    <col min="6396" max="6396" width="8.88671875" style="26" customWidth="1"/>
    <col min="6397" max="6397" width="7.5546875" style="26" bestFit="1" customWidth="1"/>
    <col min="6398" max="6400" width="6.44140625" style="26" bestFit="1" customWidth="1"/>
    <col min="6401" max="6402" width="6.6640625" style="26" bestFit="1" customWidth="1"/>
    <col min="6403" max="6403" width="7.109375" style="26" bestFit="1" customWidth="1"/>
    <col min="6404" max="6405" width="7.88671875" style="26" bestFit="1" customWidth="1"/>
    <col min="6406" max="6406" width="6.109375" style="26" bestFit="1" customWidth="1"/>
    <col min="6407" max="6407" width="8" style="26" bestFit="1" customWidth="1"/>
    <col min="6408" max="6646" width="9.109375" style="26"/>
    <col min="6647" max="6647" width="5.33203125" style="26" customWidth="1"/>
    <col min="6648" max="6648" width="33.33203125" style="26" bestFit="1" customWidth="1"/>
    <col min="6649" max="6649" width="6" style="26" bestFit="1" customWidth="1"/>
    <col min="6650" max="6650" width="11.109375" style="26" customWidth="1"/>
    <col min="6651" max="6651" width="7.88671875" style="26" bestFit="1" customWidth="1"/>
    <col min="6652" max="6652" width="8.88671875" style="26" customWidth="1"/>
    <col min="6653" max="6653" width="7.5546875" style="26" bestFit="1" customWidth="1"/>
    <col min="6654" max="6656" width="6.44140625" style="26" bestFit="1" customWidth="1"/>
    <col min="6657" max="6658" width="6.6640625" style="26" bestFit="1" customWidth="1"/>
    <col min="6659" max="6659" width="7.109375" style="26" bestFit="1" customWidth="1"/>
    <col min="6660" max="6661" width="7.88671875" style="26" bestFit="1" customWidth="1"/>
    <col min="6662" max="6662" width="6.109375" style="26" bestFit="1" customWidth="1"/>
    <col min="6663" max="6663" width="8" style="26" bestFit="1" customWidth="1"/>
    <col min="6664" max="6902" width="9.109375" style="26"/>
    <col min="6903" max="6903" width="5.33203125" style="26" customWidth="1"/>
    <col min="6904" max="6904" width="33.33203125" style="26" bestFit="1" customWidth="1"/>
    <col min="6905" max="6905" width="6" style="26" bestFit="1" customWidth="1"/>
    <col min="6906" max="6906" width="11.109375" style="26" customWidth="1"/>
    <col min="6907" max="6907" width="7.88671875" style="26" bestFit="1" customWidth="1"/>
    <col min="6908" max="6908" width="8.88671875" style="26" customWidth="1"/>
    <col min="6909" max="6909" width="7.5546875" style="26" bestFit="1" customWidth="1"/>
    <col min="6910" max="6912" width="6.44140625" style="26" bestFit="1" customWidth="1"/>
    <col min="6913" max="6914" width="6.6640625" style="26" bestFit="1" customWidth="1"/>
    <col min="6915" max="6915" width="7.109375" style="26" bestFit="1" customWidth="1"/>
    <col min="6916" max="6917" width="7.88671875" style="26" bestFit="1" customWidth="1"/>
    <col min="6918" max="6918" width="6.109375" style="26" bestFit="1" customWidth="1"/>
    <col min="6919" max="6919" width="8" style="26" bestFit="1" customWidth="1"/>
    <col min="6920" max="7158" width="9.109375" style="26"/>
    <col min="7159" max="7159" width="5.33203125" style="26" customWidth="1"/>
    <col min="7160" max="7160" width="33.33203125" style="26" bestFit="1" customWidth="1"/>
    <col min="7161" max="7161" width="6" style="26" bestFit="1" customWidth="1"/>
    <col min="7162" max="7162" width="11.109375" style="26" customWidth="1"/>
    <col min="7163" max="7163" width="7.88671875" style="26" bestFit="1" customWidth="1"/>
    <col min="7164" max="7164" width="8.88671875" style="26" customWidth="1"/>
    <col min="7165" max="7165" width="7.5546875" style="26" bestFit="1" customWidth="1"/>
    <col min="7166" max="7168" width="6.44140625" style="26" bestFit="1" customWidth="1"/>
    <col min="7169" max="7170" width="6.6640625" style="26" bestFit="1" customWidth="1"/>
    <col min="7171" max="7171" width="7.109375" style="26" bestFit="1" customWidth="1"/>
    <col min="7172" max="7173" width="7.88671875" style="26" bestFit="1" customWidth="1"/>
    <col min="7174" max="7174" width="6.109375" style="26" bestFit="1" customWidth="1"/>
    <col min="7175" max="7175" width="8" style="26" bestFit="1" customWidth="1"/>
    <col min="7176" max="7414" width="9.109375" style="26"/>
    <col min="7415" max="7415" width="5.33203125" style="26" customWidth="1"/>
    <col min="7416" max="7416" width="33.33203125" style="26" bestFit="1" customWidth="1"/>
    <col min="7417" max="7417" width="6" style="26" bestFit="1" customWidth="1"/>
    <col min="7418" max="7418" width="11.109375" style="26" customWidth="1"/>
    <col min="7419" max="7419" width="7.88671875" style="26" bestFit="1" customWidth="1"/>
    <col min="7420" max="7420" width="8.88671875" style="26" customWidth="1"/>
    <col min="7421" max="7421" width="7.5546875" style="26" bestFit="1" customWidth="1"/>
    <col min="7422" max="7424" width="6.44140625" style="26" bestFit="1" customWidth="1"/>
    <col min="7425" max="7426" width="6.6640625" style="26" bestFit="1" customWidth="1"/>
    <col min="7427" max="7427" width="7.109375" style="26" bestFit="1" customWidth="1"/>
    <col min="7428" max="7429" width="7.88671875" style="26" bestFit="1" customWidth="1"/>
    <col min="7430" max="7430" width="6.109375" style="26" bestFit="1" customWidth="1"/>
    <col min="7431" max="7431" width="8" style="26" bestFit="1" customWidth="1"/>
    <col min="7432" max="7670" width="9.109375" style="26"/>
    <col min="7671" max="7671" width="5.33203125" style="26" customWidth="1"/>
    <col min="7672" max="7672" width="33.33203125" style="26" bestFit="1" customWidth="1"/>
    <col min="7673" max="7673" width="6" style="26" bestFit="1" customWidth="1"/>
    <col min="7674" max="7674" width="11.109375" style="26" customWidth="1"/>
    <col min="7675" max="7675" width="7.88671875" style="26" bestFit="1" customWidth="1"/>
    <col min="7676" max="7676" width="8.88671875" style="26" customWidth="1"/>
    <col min="7677" max="7677" width="7.5546875" style="26" bestFit="1" customWidth="1"/>
    <col min="7678" max="7680" width="6.44140625" style="26" bestFit="1" customWidth="1"/>
    <col min="7681" max="7682" width="6.6640625" style="26" bestFit="1" customWidth="1"/>
    <col min="7683" max="7683" width="7.109375" style="26" bestFit="1" customWidth="1"/>
    <col min="7684" max="7685" width="7.88671875" style="26" bestFit="1" customWidth="1"/>
    <col min="7686" max="7686" width="6.109375" style="26" bestFit="1" customWidth="1"/>
    <col min="7687" max="7687" width="8" style="26" bestFit="1" customWidth="1"/>
    <col min="7688" max="7926" width="9.109375" style="26"/>
    <col min="7927" max="7927" width="5.33203125" style="26" customWidth="1"/>
    <col min="7928" max="7928" width="33.33203125" style="26" bestFit="1" customWidth="1"/>
    <col min="7929" max="7929" width="6" style="26" bestFit="1" customWidth="1"/>
    <col min="7930" max="7930" width="11.109375" style="26" customWidth="1"/>
    <col min="7931" max="7931" width="7.88671875" style="26" bestFit="1" customWidth="1"/>
    <col min="7932" max="7932" width="8.88671875" style="26" customWidth="1"/>
    <col min="7933" max="7933" width="7.5546875" style="26" bestFit="1" customWidth="1"/>
    <col min="7934" max="7936" width="6.44140625" style="26" bestFit="1" customWidth="1"/>
    <col min="7937" max="7938" width="6.6640625" style="26" bestFit="1" customWidth="1"/>
    <col min="7939" max="7939" width="7.109375" style="26" bestFit="1" customWidth="1"/>
    <col min="7940" max="7941" width="7.88671875" style="26" bestFit="1" customWidth="1"/>
    <col min="7942" max="7942" width="6.109375" style="26" bestFit="1" customWidth="1"/>
    <col min="7943" max="7943" width="8" style="26" bestFit="1" customWidth="1"/>
    <col min="7944" max="8182" width="9.109375" style="26"/>
    <col min="8183" max="8183" width="5.33203125" style="26" customWidth="1"/>
    <col min="8184" max="8184" width="33.33203125" style="26" bestFit="1" customWidth="1"/>
    <col min="8185" max="8185" width="6" style="26" bestFit="1" customWidth="1"/>
    <col min="8186" max="8186" width="11.109375" style="26" customWidth="1"/>
    <col min="8187" max="8187" width="7.88671875" style="26" bestFit="1" customWidth="1"/>
    <col min="8188" max="8188" width="8.88671875" style="26" customWidth="1"/>
    <col min="8189" max="8189" width="7.5546875" style="26" bestFit="1" customWidth="1"/>
    <col min="8190" max="8192" width="6.44140625" style="26" bestFit="1" customWidth="1"/>
    <col min="8193" max="8194" width="6.6640625" style="26" bestFit="1" customWidth="1"/>
    <col min="8195" max="8195" width="7.109375" style="26" bestFit="1" customWidth="1"/>
    <col min="8196" max="8197" width="7.88671875" style="26" bestFit="1" customWidth="1"/>
    <col min="8198" max="8198" width="6.109375" style="26" bestFit="1" customWidth="1"/>
    <col min="8199" max="8199" width="8" style="26" bestFit="1" customWidth="1"/>
    <col min="8200" max="8438" width="9.109375" style="26"/>
    <col min="8439" max="8439" width="5.33203125" style="26" customWidth="1"/>
    <col min="8440" max="8440" width="33.33203125" style="26" bestFit="1" customWidth="1"/>
    <col min="8441" max="8441" width="6" style="26" bestFit="1" customWidth="1"/>
    <col min="8442" max="8442" width="11.109375" style="26" customWidth="1"/>
    <col min="8443" max="8443" width="7.88671875" style="26" bestFit="1" customWidth="1"/>
    <col min="8444" max="8444" width="8.88671875" style="26" customWidth="1"/>
    <col min="8445" max="8445" width="7.5546875" style="26" bestFit="1" customWidth="1"/>
    <col min="8446" max="8448" width="6.44140625" style="26" bestFit="1" customWidth="1"/>
    <col min="8449" max="8450" width="6.6640625" style="26" bestFit="1" customWidth="1"/>
    <col min="8451" max="8451" width="7.109375" style="26" bestFit="1" customWidth="1"/>
    <col min="8452" max="8453" width="7.88671875" style="26" bestFit="1" customWidth="1"/>
    <col min="8454" max="8454" width="6.109375" style="26" bestFit="1" customWidth="1"/>
    <col min="8455" max="8455" width="8" style="26" bestFit="1" customWidth="1"/>
    <col min="8456" max="8694" width="9.109375" style="26"/>
    <col min="8695" max="8695" width="5.33203125" style="26" customWidth="1"/>
    <col min="8696" max="8696" width="33.33203125" style="26" bestFit="1" customWidth="1"/>
    <col min="8697" max="8697" width="6" style="26" bestFit="1" customWidth="1"/>
    <col min="8698" max="8698" width="11.109375" style="26" customWidth="1"/>
    <col min="8699" max="8699" width="7.88671875" style="26" bestFit="1" customWidth="1"/>
    <col min="8700" max="8700" width="8.88671875" style="26" customWidth="1"/>
    <col min="8701" max="8701" width="7.5546875" style="26" bestFit="1" customWidth="1"/>
    <col min="8702" max="8704" width="6.44140625" style="26" bestFit="1" customWidth="1"/>
    <col min="8705" max="8706" width="6.6640625" style="26" bestFit="1" customWidth="1"/>
    <col min="8707" max="8707" width="7.109375" style="26" bestFit="1" customWidth="1"/>
    <col min="8708" max="8709" width="7.88671875" style="26" bestFit="1" customWidth="1"/>
    <col min="8710" max="8710" width="6.109375" style="26" bestFit="1" customWidth="1"/>
    <col min="8711" max="8711" width="8" style="26" bestFit="1" customWidth="1"/>
    <col min="8712" max="8950" width="9.109375" style="26"/>
    <col min="8951" max="8951" width="5.33203125" style="26" customWidth="1"/>
    <col min="8952" max="8952" width="33.33203125" style="26" bestFit="1" customWidth="1"/>
    <col min="8953" max="8953" width="6" style="26" bestFit="1" customWidth="1"/>
    <col min="8954" max="8954" width="11.109375" style="26" customWidth="1"/>
    <col min="8955" max="8955" width="7.88671875" style="26" bestFit="1" customWidth="1"/>
    <col min="8956" max="8956" width="8.88671875" style="26" customWidth="1"/>
    <col min="8957" max="8957" width="7.5546875" style="26" bestFit="1" customWidth="1"/>
    <col min="8958" max="8960" width="6.44140625" style="26" bestFit="1" customWidth="1"/>
    <col min="8961" max="8962" width="6.6640625" style="26" bestFit="1" customWidth="1"/>
    <col min="8963" max="8963" width="7.109375" style="26" bestFit="1" customWidth="1"/>
    <col min="8964" max="8965" width="7.88671875" style="26" bestFit="1" customWidth="1"/>
    <col min="8966" max="8966" width="6.109375" style="26" bestFit="1" customWidth="1"/>
    <col min="8967" max="8967" width="8" style="26" bestFit="1" customWidth="1"/>
    <col min="8968" max="9206" width="9.109375" style="26"/>
    <col min="9207" max="9207" width="5.33203125" style="26" customWidth="1"/>
    <col min="9208" max="9208" width="33.33203125" style="26" bestFit="1" customWidth="1"/>
    <col min="9209" max="9209" width="6" style="26" bestFit="1" customWidth="1"/>
    <col min="9210" max="9210" width="11.109375" style="26" customWidth="1"/>
    <col min="9211" max="9211" width="7.88671875" style="26" bestFit="1" customWidth="1"/>
    <col min="9212" max="9212" width="8.88671875" style="26" customWidth="1"/>
    <col min="9213" max="9213" width="7.5546875" style="26" bestFit="1" customWidth="1"/>
    <col min="9214" max="9216" width="6.44140625" style="26" bestFit="1" customWidth="1"/>
    <col min="9217" max="9218" width="6.6640625" style="26" bestFit="1" customWidth="1"/>
    <col min="9219" max="9219" width="7.109375" style="26" bestFit="1" customWidth="1"/>
    <col min="9220" max="9221" width="7.88671875" style="26" bestFit="1" customWidth="1"/>
    <col min="9222" max="9222" width="6.109375" style="26" bestFit="1" customWidth="1"/>
    <col min="9223" max="9223" width="8" style="26" bestFit="1" customWidth="1"/>
    <col min="9224" max="9462" width="9.109375" style="26"/>
    <col min="9463" max="9463" width="5.33203125" style="26" customWidth="1"/>
    <col min="9464" max="9464" width="33.33203125" style="26" bestFit="1" customWidth="1"/>
    <col min="9465" max="9465" width="6" style="26" bestFit="1" customWidth="1"/>
    <col min="9466" max="9466" width="11.109375" style="26" customWidth="1"/>
    <col min="9467" max="9467" width="7.88671875" style="26" bestFit="1" customWidth="1"/>
    <col min="9468" max="9468" width="8.88671875" style="26" customWidth="1"/>
    <col min="9469" max="9469" width="7.5546875" style="26" bestFit="1" customWidth="1"/>
    <col min="9470" max="9472" width="6.44140625" style="26" bestFit="1" customWidth="1"/>
    <col min="9473" max="9474" width="6.6640625" style="26" bestFit="1" customWidth="1"/>
    <col min="9475" max="9475" width="7.109375" style="26" bestFit="1" customWidth="1"/>
    <col min="9476" max="9477" width="7.88671875" style="26" bestFit="1" customWidth="1"/>
    <col min="9478" max="9478" width="6.109375" style="26" bestFit="1" customWidth="1"/>
    <col min="9479" max="9479" width="8" style="26" bestFit="1" customWidth="1"/>
    <col min="9480" max="9718" width="9.109375" style="26"/>
    <col min="9719" max="9719" width="5.33203125" style="26" customWidth="1"/>
    <col min="9720" max="9720" width="33.33203125" style="26" bestFit="1" customWidth="1"/>
    <col min="9721" max="9721" width="6" style="26" bestFit="1" customWidth="1"/>
    <col min="9722" max="9722" width="11.109375" style="26" customWidth="1"/>
    <col min="9723" max="9723" width="7.88671875" style="26" bestFit="1" customWidth="1"/>
    <col min="9724" max="9724" width="8.88671875" style="26" customWidth="1"/>
    <col min="9725" max="9725" width="7.5546875" style="26" bestFit="1" customWidth="1"/>
    <col min="9726" max="9728" width="6.44140625" style="26" bestFit="1" customWidth="1"/>
    <col min="9729" max="9730" width="6.6640625" style="26" bestFit="1" customWidth="1"/>
    <col min="9731" max="9731" width="7.109375" style="26" bestFit="1" customWidth="1"/>
    <col min="9732" max="9733" width="7.88671875" style="26" bestFit="1" customWidth="1"/>
    <col min="9734" max="9734" width="6.109375" style="26" bestFit="1" customWidth="1"/>
    <col min="9735" max="9735" width="8" style="26" bestFit="1" customWidth="1"/>
    <col min="9736" max="9974" width="9.109375" style="26"/>
    <col min="9975" max="9975" width="5.33203125" style="26" customWidth="1"/>
    <col min="9976" max="9976" width="33.33203125" style="26" bestFit="1" customWidth="1"/>
    <col min="9977" max="9977" width="6" style="26" bestFit="1" customWidth="1"/>
    <col min="9978" max="9978" width="11.109375" style="26" customWidth="1"/>
    <col min="9979" max="9979" width="7.88671875" style="26" bestFit="1" customWidth="1"/>
    <col min="9980" max="9980" width="8.88671875" style="26" customWidth="1"/>
    <col min="9981" max="9981" width="7.5546875" style="26" bestFit="1" customWidth="1"/>
    <col min="9982" max="9984" width="6.44140625" style="26" bestFit="1" customWidth="1"/>
    <col min="9985" max="9986" width="6.6640625" style="26" bestFit="1" customWidth="1"/>
    <col min="9987" max="9987" width="7.109375" style="26" bestFit="1" customWidth="1"/>
    <col min="9988" max="9989" width="7.88671875" style="26" bestFit="1" customWidth="1"/>
    <col min="9990" max="9990" width="6.109375" style="26" bestFit="1" customWidth="1"/>
    <col min="9991" max="9991" width="8" style="26" bestFit="1" customWidth="1"/>
    <col min="9992" max="10230" width="9.109375" style="26"/>
    <col min="10231" max="10231" width="5.33203125" style="26" customWidth="1"/>
    <col min="10232" max="10232" width="33.33203125" style="26" bestFit="1" customWidth="1"/>
    <col min="10233" max="10233" width="6" style="26" bestFit="1" customWidth="1"/>
    <col min="10234" max="10234" width="11.109375" style="26" customWidth="1"/>
    <col min="10235" max="10235" width="7.88671875" style="26" bestFit="1" customWidth="1"/>
    <col min="10236" max="10236" width="8.88671875" style="26" customWidth="1"/>
    <col min="10237" max="10237" width="7.5546875" style="26" bestFit="1" customWidth="1"/>
    <col min="10238" max="10240" width="6.44140625" style="26" bestFit="1" customWidth="1"/>
    <col min="10241" max="10242" width="6.6640625" style="26" bestFit="1" customWidth="1"/>
    <col min="10243" max="10243" width="7.109375" style="26" bestFit="1" customWidth="1"/>
    <col min="10244" max="10245" width="7.88671875" style="26" bestFit="1" customWidth="1"/>
    <col min="10246" max="10246" width="6.109375" style="26" bestFit="1" customWidth="1"/>
    <col min="10247" max="10247" width="8" style="26" bestFit="1" customWidth="1"/>
    <col min="10248" max="10486" width="9.109375" style="26"/>
    <col min="10487" max="10487" width="5.33203125" style="26" customWidth="1"/>
    <col min="10488" max="10488" width="33.33203125" style="26" bestFit="1" customWidth="1"/>
    <col min="10489" max="10489" width="6" style="26" bestFit="1" customWidth="1"/>
    <col min="10490" max="10490" width="11.109375" style="26" customWidth="1"/>
    <col min="10491" max="10491" width="7.88671875" style="26" bestFit="1" customWidth="1"/>
    <col min="10492" max="10492" width="8.88671875" style="26" customWidth="1"/>
    <col min="10493" max="10493" width="7.5546875" style="26" bestFit="1" customWidth="1"/>
    <col min="10494" max="10496" width="6.44140625" style="26" bestFit="1" customWidth="1"/>
    <col min="10497" max="10498" width="6.6640625" style="26" bestFit="1" customWidth="1"/>
    <col min="10499" max="10499" width="7.109375" style="26" bestFit="1" customWidth="1"/>
    <col min="10500" max="10501" width="7.88671875" style="26" bestFit="1" customWidth="1"/>
    <col min="10502" max="10502" width="6.109375" style="26" bestFit="1" customWidth="1"/>
    <col min="10503" max="10503" width="8" style="26" bestFit="1" customWidth="1"/>
    <col min="10504" max="10742" width="9.109375" style="26"/>
    <col min="10743" max="10743" width="5.33203125" style="26" customWidth="1"/>
    <col min="10744" max="10744" width="33.33203125" style="26" bestFit="1" customWidth="1"/>
    <col min="10745" max="10745" width="6" style="26" bestFit="1" customWidth="1"/>
    <col min="10746" max="10746" width="11.109375" style="26" customWidth="1"/>
    <col min="10747" max="10747" width="7.88671875" style="26" bestFit="1" customWidth="1"/>
    <col min="10748" max="10748" width="8.88671875" style="26" customWidth="1"/>
    <col min="10749" max="10749" width="7.5546875" style="26" bestFit="1" customWidth="1"/>
    <col min="10750" max="10752" width="6.44140625" style="26" bestFit="1" customWidth="1"/>
    <col min="10753" max="10754" width="6.6640625" style="26" bestFit="1" customWidth="1"/>
    <col min="10755" max="10755" width="7.109375" style="26" bestFit="1" customWidth="1"/>
    <col min="10756" max="10757" width="7.88671875" style="26" bestFit="1" customWidth="1"/>
    <col min="10758" max="10758" width="6.109375" style="26" bestFit="1" customWidth="1"/>
    <col min="10759" max="10759" width="8" style="26" bestFit="1" customWidth="1"/>
    <col min="10760" max="10998" width="9.109375" style="26"/>
    <col min="10999" max="10999" width="5.33203125" style="26" customWidth="1"/>
    <col min="11000" max="11000" width="33.33203125" style="26" bestFit="1" customWidth="1"/>
    <col min="11001" max="11001" width="6" style="26" bestFit="1" customWidth="1"/>
    <col min="11002" max="11002" width="11.109375" style="26" customWidth="1"/>
    <col min="11003" max="11003" width="7.88671875" style="26" bestFit="1" customWidth="1"/>
    <col min="11004" max="11004" width="8.88671875" style="26" customWidth="1"/>
    <col min="11005" max="11005" width="7.5546875" style="26" bestFit="1" customWidth="1"/>
    <col min="11006" max="11008" width="6.44140625" style="26" bestFit="1" customWidth="1"/>
    <col min="11009" max="11010" width="6.6640625" style="26" bestFit="1" customWidth="1"/>
    <col min="11011" max="11011" width="7.109375" style="26" bestFit="1" customWidth="1"/>
    <col min="11012" max="11013" width="7.88671875" style="26" bestFit="1" customWidth="1"/>
    <col min="11014" max="11014" width="6.109375" style="26" bestFit="1" customWidth="1"/>
    <col min="11015" max="11015" width="8" style="26" bestFit="1" customWidth="1"/>
    <col min="11016" max="11254" width="9.109375" style="26"/>
    <col min="11255" max="11255" width="5.33203125" style="26" customWidth="1"/>
    <col min="11256" max="11256" width="33.33203125" style="26" bestFit="1" customWidth="1"/>
    <col min="11257" max="11257" width="6" style="26" bestFit="1" customWidth="1"/>
    <col min="11258" max="11258" width="11.109375" style="26" customWidth="1"/>
    <col min="11259" max="11259" width="7.88671875" style="26" bestFit="1" customWidth="1"/>
    <col min="11260" max="11260" width="8.88671875" style="26" customWidth="1"/>
    <col min="11261" max="11261" width="7.5546875" style="26" bestFit="1" customWidth="1"/>
    <col min="11262" max="11264" width="6.44140625" style="26" bestFit="1" customWidth="1"/>
    <col min="11265" max="11266" width="6.6640625" style="26" bestFit="1" customWidth="1"/>
    <col min="11267" max="11267" width="7.109375" style="26" bestFit="1" customWidth="1"/>
    <col min="11268" max="11269" width="7.88671875" style="26" bestFit="1" customWidth="1"/>
    <col min="11270" max="11270" width="6.109375" style="26" bestFit="1" customWidth="1"/>
    <col min="11271" max="11271" width="8" style="26" bestFit="1" customWidth="1"/>
    <col min="11272" max="11510" width="9.109375" style="26"/>
    <col min="11511" max="11511" width="5.33203125" style="26" customWidth="1"/>
    <col min="11512" max="11512" width="33.33203125" style="26" bestFit="1" customWidth="1"/>
    <col min="11513" max="11513" width="6" style="26" bestFit="1" customWidth="1"/>
    <col min="11514" max="11514" width="11.109375" style="26" customWidth="1"/>
    <col min="11515" max="11515" width="7.88671875" style="26" bestFit="1" customWidth="1"/>
    <col min="11516" max="11516" width="8.88671875" style="26" customWidth="1"/>
    <col min="11517" max="11517" width="7.5546875" style="26" bestFit="1" customWidth="1"/>
    <col min="11518" max="11520" width="6.44140625" style="26" bestFit="1" customWidth="1"/>
    <col min="11521" max="11522" width="6.6640625" style="26" bestFit="1" customWidth="1"/>
    <col min="11523" max="11523" width="7.109375" style="26" bestFit="1" customWidth="1"/>
    <col min="11524" max="11525" width="7.88671875" style="26" bestFit="1" customWidth="1"/>
    <col min="11526" max="11526" width="6.109375" style="26" bestFit="1" customWidth="1"/>
    <col min="11527" max="11527" width="8" style="26" bestFit="1" customWidth="1"/>
    <col min="11528" max="11766" width="9.109375" style="26"/>
    <col min="11767" max="11767" width="5.33203125" style="26" customWidth="1"/>
    <col min="11768" max="11768" width="33.33203125" style="26" bestFit="1" customWidth="1"/>
    <col min="11769" max="11769" width="6" style="26" bestFit="1" customWidth="1"/>
    <col min="11770" max="11770" width="11.109375" style="26" customWidth="1"/>
    <col min="11771" max="11771" width="7.88671875" style="26" bestFit="1" customWidth="1"/>
    <col min="11772" max="11772" width="8.88671875" style="26" customWidth="1"/>
    <col min="11773" max="11773" width="7.5546875" style="26" bestFit="1" customWidth="1"/>
    <col min="11774" max="11776" width="6.44140625" style="26" bestFit="1" customWidth="1"/>
    <col min="11777" max="11778" width="6.6640625" style="26" bestFit="1" customWidth="1"/>
    <col min="11779" max="11779" width="7.109375" style="26" bestFit="1" customWidth="1"/>
    <col min="11780" max="11781" width="7.88671875" style="26" bestFit="1" customWidth="1"/>
    <col min="11782" max="11782" width="6.109375" style="26" bestFit="1" customWidth="1"/>
    <col min="11783" max="11783" width="8" style="26" bestFit="1" customWidth="1"/>
    <col min="11784" max="12022" width="9.109375" style="26"/>
    <col min="12023" max="12023" width="5.33203125" style="26" customWidth="1"/>
    <col min="12024" max="12024" width="33.33203125" style="26" bestFit="1" customWidth="1"/>
    <col min="12025" max="12025" width="6" style="26" bestFit="1" customWidth="1"/>
    <col min="12026" max="12026" width="11.109375" style="26" customWidth="1"/>
    <col min="12027" max="12027" width="7.88671875" style="26" bestFit="1" customWidth="1"/>
    <col min="12028" max="12028" width="8.88671875" style="26" customWidth="1"/>
    <col min="12029" max="12029" width="7.5546875" style="26" bestFit="1" customWidth="1"/>
    <col min="12030" max="12032" width="6.44140625" style="26" bestFit="1" customWidth="1"/>
    <col min="12033" max="12034" width="6.6640625" style="26" bestFit="1" customWidth="1"/>
    <col min="12035" max="12035" width="7.109375" style="26" bestFit="1" customWidth="1"/>
    <col min="12036" max="12037" width="7.88671875" style="26" bestFit="1" customWidth="1"/>
    <col min="12038" max="12038" width="6.109375" style="26" bestFit="1" customWidth="1"/>
    <col min="12039" max="12039" width="8" style="26" bestFit="1" customWidth="1"/>
    <col min="12040" max="12278" width="9.109375" style="26"/>
    <col min="12279" max="12279" width="5.33203125" style="26" customWidth="1"/>
    <col min="12280" max="12280" width="33.33203125" style="26" bestFit="1" customWidth="1"/>
    <col min="12281" max="12281" width="6" style="26" bestFit="1" customWidth="1"/>
    <col min="12282" max="12282" width="11.109375" style="26" customWidth="1"/>
    <col min="12283" max="12283" width="7.88671875" style="26" bestFit="1" customWidth="1"/>
    <col min="12284" max="12284" width="8.88671875" style="26" customWidth="1"/>
    <col min="12285" max="12285" width="7.5546875" style="26" bestFit="1" customWidth="1"/>
    <col min="12286" max="12288" width="6.44140625" style="26" bestFit="1" customWidth="1"/>
    <col min="12289" max="12290" width="6.6640625" style="26" bestFit="1" customWidth="1"/>
    <col min="12291" max="12291" width="7.109375" style="26" bestFit="1" customWidth="1"/>
    <col min="12292" max="12293" width="7.88671875" style="26" bestFit="1" customWidth="1"/>
    <col min="12294" max="12294" width="6.109375" style="26" bestFit="1" customWidth="1"/>
    <col min="12295" max="12295" width="8" style="26" bestFit="1" customWidth="1"/>
    <col min="12296" max="12534" width="9.109375" style="26"/>
    <col min="12535" max="12535" width="5.33203125" style="26" customWidth="1"/>
    <col min="12536" max="12536" width="33.33203125" style="26" bestFit="1" customWidth="1"/>
    <col min="12537" max="12537" width="6" style="26" bestFit="1" customWidth="1"/>
    <col min="12538" max="12538" width="11.109375" style="26" customWidth="1"/>
    <col min="12539" max="12539" width="7.88671875" style="26" bestFit="1" customWidth="1"/>
    <col min="12540" max="12540" width="8.88671875" style="26" customWidth="1"/>
    <col min="12541" max="12541" width="7.5546875" style="26" bestFit="1" customWidth="1"/>
    <col min="12542" max="12544" width="6.44140625" style="26" bestFit="1" customWidth="1"/>
    <col min="12545" max="12546" width="6.6640625" style="26" bestFit="1" customWidth="1"/>
    <col min="12547" max="12547" width="7.109375" style="26" bestFit="1" customWidth="1"/>
    <col min="12548" max="12549" width="7.88671875" style="26" bestFit="1" customWidth="1"/>
    <col min="12550" max="12550" width="6.109375" style="26" bestFit="1" customWidth="1"/>
    <col min="12551" max="12551" width="8" style="26" bestFit="1" customWidth="1"/>
    <col min="12552" max="12790" width="9.109375" style="26"/>
    <col min="12791" max="12791" width="5.33203125" style="26" customWidth="1"/>
    <col min="12792" max="12792" width="33.33203125" style="26" bestFit="1" customWidth="1"/>
    <col min="12793" max="12793" width="6" style="26" bestFit="1" customWidth="1"/>
    <col min="12794" max="12794" width="11.109375" style="26" customWidth="1"/>
    <col min="12795" max="12795" width="7.88671875" style="26" bestFit="1" customWidth="1"/>
    <col min="12796" max="12796" width="8.88671875" style="26" customWidth="1"/>
    <col min="12797" max="12797" width="7.5546875" style="26" bestFit="1" customWidth="1"/>
    <col min="12798" max="12800" width="6.44140625" style="26" bestFit="1" customWidth="1"/>
    <col min="12801" max="12802" width="6.6640625" style="26" bestFit="1" customWidth="1"/>
    <col min="12803" max="12803" width="7.109375" style="26" bestFit="1" customWidth="1"/>
    <col min="12804" max="12805" width="7.88671875" style="26" bestFit="1" customWidth="1"/>
    <col min="12806" max="12806" width="6.109375" style="26" bestFit="1" customWidth="1"/>
    <col min="12807" max="12807" width="8" style="26" bestFit="1" customWidth="1"/>
    <col min="12808" max="13046" width="9.109375" style="26"/>
    <col min="13047" max="13047" width="5.33203125" style="26" customWidth="1"/>
    <col min="13048" max="13048" width="33.33203125" style="26" bestFit="1" customWidth="1"/>
    <col min="13049" max="13049" width="6" style="26" bestFit="1" customWidth="1"/>
    <col min="13050" max="13050" width="11.109375" style="26" customWidth="1"/>
    <col min="13051" max="13051" width="7.88671875" style="26" bestFit="1" customWidth="1"/>
    <col min="13052" max="13052" width="8.88671875" style="26" customWidth="1"/>
    <col min="13053" max="13053" width="7.5546875" style="26" bestFit="1" customWidth="1"/>
    <col min="13054" max="13056" width="6.44140625" style="26" bestFit="1" customWidth="1"/>
    <col min="13057" max="13058" width="6.6640625" style="26" bestFit="1" customWidth="1"/>
    <col min="13059" max="13059" width="7.109375" style="26" bestFit="1" customWidth="1"/>
    <col min="13060" max="13061" width="7.88671875" style="26" bestFit="1" customWidth="1"/>
    <col min="13062" max="13062" width="6.109375" style="26" bestFit="1" customWidth="1"/>
    <col min="13063" max="13063" width="8" style="26" bestFit="1" customWidth="1"/>
    <col min="13064" max="13302" width="9.109375" style="26"/>
    <col min="13303" max="13303" width="5.33203125" style="26" customWidth="1"/>
    <col min="13304" max="13304" width="33.33203125" style="26" bestFit="1" customWidth="1"/>
    <col min="13305" max="13305" width="6" style="26" bestFit="1" customWidth="1"/>
    <col min="13306" max="13306" width="11.109375" style="26" customWidth="1"/>
    <col min="13307" max="13307" width="7.88671875" style="26" bestFit="1" customWidth="1"/>
    <col min="13308" max="13308" width="8.88671875" style="26" customWidth="1"/>
    <col min="13309" max="13309" width="7.5546875" style="26" bestFit="1" customWidth="1"/>
    <col min="13310" max="13312" width="6.44140625" style="26" bestFit="1" customWidth="1"/>
    <col min="13313" max="13314" width="6.6640625" style="26" bestFit="1" customWidth="1"/>
    <col min="13315" max="13315" width="7.109375" style="26" bestFit="1" customWidth="1"/>
    <col min="13316" max="13317" width="7.88671875" style="26" bestFit="1" customWidth="1"/>
    <col min="13318" max="13318" width="6.109375" style="26" bestFit="1" customWidth="1"/>
    <col min="13319" max="13319" width="8" style="26" bestFit="1" customWidth="1"/>
    <col min="13320" max="13558" width="9.109375" style="26"/>
    <col min="13559" max="13559" width="5.33203125" style="26" customWidth="1"/>
    <col min="13560" max="13560" width="33.33203125" style="26" bestFit="1" customWidth="1"/>
    <col min="13561" max="13561" width="6" style="26" bestFit="1" customWidth="1"/>
    <col min="13562" max="13562" width="11.109375" style="26" customWidth="1"/>
    <col min="13563" max="13563" width="7.88671875" style="26" bestFit="1" customWidth="1"/>
    <col min="13564" max="13564" width="8.88671875" style="26" customWidth="1"/>
    <col min="13565" max="13565" width="7.5546875" style="26" bestFit="1" customWidth="1"/>
    <col min="13566" max="13568" width="6.44140625" style="26" bestFit="1" customWidth="1"/>
    <col min="13569" max="13570" width="6.6640625" style="26" bestFit="1" customWidth="1"/>
    <col min="13571" max="13571" width="7.109375" style="26" bestFit="1" customWidth="1"/>
    <col min="13572" max="13573" width="7.88671875" style="26" bestFit="1" customWidth="1"/>
    <col min="13574" max="13574" width="6.109375" style="26" bestFit="1" customWidth="1"/>
    <col min="13575" max="13575" width="8" style="26" bestFit="1" customWidth="1"/>
    <col min="13576" max="13814" width="9.109375" style="26"/>
    <col min="13815" max="13815" width="5.33203125" style="26" customWidth="1"/>
    <col min="13816" max="13816" width="33.33203125" style="26" bestFit="1" customWidth="1"/>
    <col min="13817" max="13817" width="6" style="26" bestFit="1" customWidth="1"/>
    <col min="13818" max="13818" width="11.109375" style="26" customWidth="1"/>
    <col min="13819" max="13819" width="7.88671875" style="26" bestFit="1" customWidth="1"/>
    <col min="13820" max="13820" width="8.88671875" style="26" customWidth="1"/>
    <col min="13821" max="13821" width="7.5546875" style="26" bestFit="1" customWidth="1"/>
    <col min="13822" max="13824" width="6.44140625" style="26" bestFit="1" customWidth="1"/>
    <col min="13825" max="13826" width="6.6640625" style="26" bestFit="1" customWidth="1"/>
    <col min="13827" max="13827" width="7.109375" style="26" bestFit="1" customWidth="1"/>
    <col min="13828" max="13829" width="7.88671875" style="26" bestFit="1" customWidth="1"/>
    <col min="13830" max="13830" width="6.109375" style="26" bestFit="1" customWidth="1"/>
    <col min="13831" max="13831" width="8" style="26" bestFit="1" customWidth="1"/>
    <col min="13832" max="14070" width="9.109375" style="26"/>
    <col min="14071" max="14071" width="5.33203125" style="26" customWidth="1"/>
    <col min="14072" max="14072" width="33.33203125" style="26" bestFit="1" customWidth="1"/>
    <col min="14073" max="14073" width="6" style="26" bestFit="1" customWidth="1"/>
    <col min="14074" max="14074" width="11.109375" style="26" customWidth="1"/>
    <col min="14075" max="14075" width="7.88671875" style="26" bestFit="1" customWidth="1"/>
    <col min="14076" max="14076" width="8.88671875" style="26" customWidth="1"/>
    <col min="14077" max="14077" width="7.5546875" style="26" bestFit="1" customWidth="1"/>
    <col min="14078" max="14080" width="6.44140625" style="26" bestFit="1" customWidth="1"/>
    <col min="14081" max="14082" width="6.6640625" style="26" bestFit="1" customWidth="1"/>
    <col min="14083" max="14083" width="7.109375" style="26" bestFit="1" customWidth="1"/>
    <col min="14084" max="14085" width="7.88671875" style="26" bestFit="1" customWidth="1"/>
    <col min="14086" max="14086" width="6.109375" style="26" bestFit="1" customWidth="1"/>
    <col min="14087" max="14087" width="8" style="26" bestFit="1" customWidth="1"/>
    <col min="14088" max="14326" width="9.109375" style="26"/>
    <col min="14327" max="14327" width="5.33203125" style="26" customWidth="1"/>
    <col min="14328" max="14328" width="33.33203125" style="26" bestFit="1" customWidth="1"/>
    <col min="14329" max="14329" width="6" style="26" bestFit="1" customWidth="1"/>
    <col min="14330" max="14330" width="11.109375" style="26" customWidth="1"/>
    <col min="14331" max="14331" width="7.88671875" style="26" bestFit="1" customWidth="1"/>
    <col min="14332" max="14332" width="8.88671875" style="26" customWidth="1"/>
    <col min="14333" max="14333" width="7.5546875" style="26" bestFit="1" customWidth="1"/>
    <col min="14334" max="14336" width="6.44140625" style="26" bestFit="1" customWidth="1"/>
    <col min="14337" max="14338" width="6.6640625" style="26" bestFit="1" customWidth="1"/>
    <col min="14339" max="14339" width="7.109375" style="26" bestFit="1" customWidth="1"/>
    <col min="14340" max="14341" width="7.88671875" style="26" bestFit="1" customWidth="1"/>
    <col min="14342" max="14342" width="6.109375" style="26" bestFit="1" customWidth="1"/>
    <col min="14343" max="14343" width="8" style="26" bestFit="1" customWidth="1"/>
    <col min="14344" max="14582" width="9.109375" style="26"/>
    <col min="14583" max="14583" width="5.33203125" style="26" customWidth="1"/>
    <col min="14584" max="14584" width="33.33203125" style="26" bestFit="1" customWidth="1"/>
    <col min="14585" max="14585" width="6" style="26" bestFit="1" customWidth="1"/>
    <col min="14586" max="14586" width="11.109375" style="26" customWidth="1"/>
    <col min="14587" max="14587" width="7.88671875" style="26" bestFit="1" customWidth="1"/>
    <col min="14588" max="14588" width="8.88671875" style="26" customWidth="1"/>
    <col min="14589" max="14589" width="7.5546875" style="26" bestFit="1" customWidth="1"/>
    <col min="14590" max="14592" width="6.44140625" style="26" bestFit="1" customWidth="1"/>
    <col min="14593" max="14594" width="6.6640625" style="26" bestFit="1" customWidth="1"/>
    <col min="14595" max="14595" width="7.109375" style="26" bestFit="1" customWidth="1"/>
    <col min="14596" max="14597" width="7.88671875" style="26" bestFit="1" customWidth="1"/>
    <col min="14598" max="14598" width="6.109375" style="26" bestFit="1" customWidth="1"/>
    <col min="14599" max="14599" width="8" style="26" bestFit="1" customWidth="1"/>
    <col min="14600" max="14838" width="9.109375" style="26"/>
    <col min="14839" max="14839" width="5.33203125" style="26" customWidth="1"/>
    <col min="14840" max="14840" width="33.33203125" style="26" bestFit="1" customWidth="1"/>
    <col min="14841" max="14841" width="6" style="26" bestFit="1" customWidth="1"/>
    <col min="14842" max="14842" width="11.109375" style="26" customWidth="1"/>
    <col min="14843" max="14843" width="7.88671875" style="26" bestFit="1" customWidth="1"/>
    <col min="14844" max="14844" width="8.88671875" style="26" customWidth="1"/>
    <col min="14845" max="14845" width="7.5546875" style="26" bestFit="1" customWidth="1"/>
    <col min="14846" max="14848" width="6.44140625" style="26" bestFit="1" customWidth="1"/>
    <col min="14849" max="14850" width="6.6640625" style="26" bestFit="1" customWidth="1"/>
    <col min="14851" max="14851" width="7.109375" style="26" bestFit="1" customWidth="1"/>
    <col min="14852" max="14853" width="7.88671875" style="26" bestFit="1" customWidth="1"/>
    <col min="14854" max="14854" width="6.109375" style="26" bestFit="1" customWidth="1"/>
    <col min="14855" max="14855" width="8" style="26" bestFit="1" customWidth="1"/>
    <col min="14856" max="15094" width="9.109375" style="26"/>
    <col min="15095" max="15095" width="5.33203125" style="26" customWidth="1"/>
    <col min="15096" max="15096" width="33.33203125" style="26" bestFit="1" customWidth="1"/>
    <col min="15097" max="15097" width="6" style="26" bestFit="1" customWidth="1"/>
    <col min="15098" max="15098" width="11.109375" style="26" customWidth="1"/>
    <col min="15099" max="15099" width="7.88671875" style="26" bestFit="1" customWidth="1"/>
    <col min="15100" max="15100" width="8.88671875" style="26" customWidth="1"/>
    <col min="15101" max="15101" width="7.5546875" style="26" bestFit="1" customWidth="1"/>
    <col min="15102" max="15104" width="6.44140625" style="26" bestFit="1" customWidth="1"/>
    <col min="15105" max="15106" width="6.6640625" style="26" bestFit="1" customWidth="1"/>
    <col min="15107" max="15107" width="7.109375" style="26" bestFit="1" customWidth="1"/>
    <col min="15108" max="15109" width="7.88671875" style="26" bestFit="1" customWidth="1"/>
    <col min="15110" max="15110" width="6.109375" style="26" bestFit="1" customWidth="1"/>
    <col min="15111" max="15111" width="8" style="26" bestFit="1" customWidth="1"/>
    <col min="15112" max="15350" width="9.109375" style="26"/>
    <col min="15351" max="15351" width="5.33203125" style="26" customWidth="1"/>
    <col min="15352" max="15352" width="33.33203125" style="26" bestFit="1" customWidth="1"/>
    <col min="15353" max="15353" width="6" style="26" bestFit="1" customWidth="1"/>
    <col min="15354" max="15354" width="11.109375" style="26" customWidth="1"/>
    <col min="15355" max="15355" width="7.88671875" style="26" bestFit="1" customWidth="1"/>
    <col min="15356" max="15356" width="8.88671875" style="26" customWidth="1"/>
    <col min="15357" max="15357" width="7.5546875" style="26" bestFit="1" customWidth="1"/>
    <col min="15358" max="15360" width="6.44140625" style="26" bestFit="1" customWidth="1"/>
    <col min="15361" max="15362" width="6.6640625" style="26" bestFit="1" customWidth="1"/>
    <col min="15363" max="15363" width="7.109375" style="26" bestFit="1" customWidth="1"/>
    <col min="15364" max="15365" width="7.88671875" style="26" bestFit="1" customWidth="1"/>
    <col min="15366" max="15366" width="6.109375" style="26" bestFit="1" customWidth="1"/>
    <col min="15367" max="15367" width="8" style="26" bestFit="1" customWidth="1"/>
    <col min="15368" max="15606" width="9.109375" style="26"/>
    <col min="15607" max="15607" width="5.33203125" style="26" customWidth="1"/>
    <col min="15608" max="15608" width="33.33203125" style="26" bestFit="1" customWidth="1"/>
    <col min="15609" max="15609" width="6" style="26" bestFit="1" customWidth="1"/>
    <col min="15610" max="15610" width="11.109375" style="26" customWidth="1"/>
    <col min="15611" max="15611" width="7.88671875" style="26" bestFit="1" customWidth="1"/>
    <col min="15612" max="15612" width="8.88671875" style="26" customWidth="1"/>
    <col min="15613" max="15613" width="7.5546875" style="26" bestFit="1" customWidth="1"/>
    <col min="15614" max="15616" width="6.44140625" style="26" bestFit="1" customWidth="1"/>
    <col min="15617" max="15618" width="6.6640625" style="26" bestFit="1" customWidth="1"/>
    <col min="15619" max="15619" width="7.109375" style="26" bestFit="1" customWidth="1"/>
    <col min="15620" max="15621" width="7.88671875" style="26" bestFit="1" customWidth="1"/>
    <col min="15622" max="15622" width="6.109375" style="26" bestFit="1" customWidth="1"/>
    <col min="15623" max="15623" width="8" style="26" bestFit="1" customWidth="1"/>
    <col min="15624" max="15862" width="9.109375" style="26"/>
    <col min="15863" max="15863" width="5.33203125" style="26" customWidth="1"/>
    <col min="15864" max="15864" width="33.33203125" style="26" bestFit="1" customWidth="1"/>
    <col min="15865" max="15865" width="6" style="26" bestFit="1" customWidth="1"/>
    <col min="15866" max="15866" width="11.109375" style="26" customWidth="1"/>
    <col min="15867" max="15867" width="7.88671875" style="26" bestFit="1" customWidth="1"/>
    <col min="15868" max="15868" width="8.88671875" style="26" customWidth="1"/>
    <col min="15869" max="15869" width="7.5546875" style="26" bestFit="1" customWidth="1"/>
    <col min="15870" max="15872" width="6.44140625" style="26" bestFit="1" customWidth="1"/>
    <col min="15873" max="15874" width="6.6640625" style="26" bestFit="1" customWidth="1"/>
    <col min="15875" max="15875" width="7.109375" style="26" bestFit="1" customWidth="1"/>
    <col min="15876" max="15877" width="7.88671875" style="26" bestFit="1" customWidth="1"/>
    <col min="15878" max="15878" width="6.109375" style="26" bestFit="1" customWidth="1"/>
    <col min="15879" max="15879" width="8" style="26" bestFit="1" customWidth="1"/>
    <col min="15880" max="16118" width="9.109375" style="26"/>
    <col min="16119" max="16119" width="5.33203125" style="26" customWidth="1"/>
    <col min="16120" max="16120" width="33.33203125" style="26" bestFit="1" customWidth="1"/>
    <col min="16121" max="16121" width="6" style="26" bestFit="1" customWidth="1"/>
    <col min="16122" max="16122" width="11.109375" style="26" customWidth="1"/>
    <col min="16123" max="16123" width="7.88671875" style="26" bestFit="1" customWidth="1"/>
    <col min="16124" max="16124" width="8.88671875" style="26" customWidth="1"/>
    <col min="16125" max="16125" width="7.5546875" style="26" bestFit="1" customWidth="1"/>
    <col min="16126" max="16128" width="6.44140625" style="26" bestFit="1" customWidth="1"/>
    <col min="16129" max="16130" width="6.6640625" style="26" bestFit="1" customWidth="1"/>
    <col min="16131" max="16131" width="7.109375" style="26" bestFit="1" customWidth="1"/>
    <col min="16132" max="16133" width="7.88671875" style="26" bestFit="1" customWidth="1"/>
    <col min="16134" max="16134" width="6.109375" style="26" bestFit="1" customWidth="1"/>
    <col min="16135" max="16135" width="8" style="26" bestFit="1" customWidth="1"/>
    <col min="16136" max="16384" width="9.109375" style="26"/>
  </cols>
  <sheetData>
    <row r="1" spans="1:14" s="39" customFormat="1" ht="16.8" x14ac:dyDescent="0.3">
      <c r="A1" s="490" t="s">
        <v>198</v>
      </c>
      <c r="B1" s="490"/>
      <c r="C1" s="28"/>
      <c r="D1" s="73"/>
      <c r="E1" s="28"/>
      <c r="F1" s="28"/>
      <c r="G1" s="28"/>
      <c r="H1" s="28"/>
      <c r="I1" s="28"/>
      <c r="J1" s="28"/>
      <c r="K1" s="28"/>
      <c r="L1" s="28"/>
      <c r="M1" s="28"/>
      <c r="N1" s="28"/>
    </row>
    <row r="2" spans="1:14" s="39" customFormat="1" ht="16.5" customHeight="1" x14ac:dyDescent="0.3">
      <c r="A2" s="488" t="s">
        <v>205</v>
      </c>
      <c r="B2" s="488"/>
      <c r="C2" s="488"/>
      <c r="D2" s="488"/>
      <c r="E2" s="488"/>
      <c r="F2" s="488"/>
      <c r="G2" s="488"/>
      <c r="H2" s="488"/>
      <c r="I2" s="488"/>
      <c r="J2" s="488"/>
      <c r="K2" s="488"/>
      <c r="L2" s="488"/>
      <c r="M2" s="488"/>
      <c r="N2" s="488"/>
    </row>
    <row r="3" spans="1:14" s="39" customFormat="1" ht="23.25" customHeight="1" x14ac:dyDescent="0.3">
      <c r="A3" s="489" t="s">
        <v>274</v>
      </c>
      <c r="B3" s="489"/>
      <c r="C3" s="489"/>
      <c r="D3" s="489"/>
      <c r="E3" s="489"/>
      <c r="F3" s="489"/>
      <c r="G3" s="489"/>
      <c r="H3" s="489"/>
      <c r="I3" s="489"/>
      <c r="J3" s="489"/>
      <c r="K3" s="489"/>
      <c r="L3" s="489"/>
      <c r="M3" s="489"/>
      <c r="N3" s="489"/>
    </row>
    <row r="4" spans="1:14" ht="18" customHeight="1" x14ac:dyDescent="0.25">
      <c r="A4" s="491" t="s">
        <v>0</v>
      </c>
      <c r="B4" s="491" t="s">
        <v>1</v>
      </c>
      <c r="C4" s="491" t="s">
        <v>2</v>
      </c>
      <c r="D4" s="487" t="s">
        <v>126</v>
      </c>
      <c r="E4" s="487" t="s">
        <v>128</v>
      </c>
      <c r="F4" s="487"/>
      <c r="G4" s="487"/>
      <c r="H4" s="487"/>
      <c r="I4" s="487"/>
      <c r="J4" s="487"/>
      <c r="K4" s="487"/>
      <c r="L4" s="487"/>
      <c r="M4" s="487"/>
      <c r="N4" s="487"/>
    </row>
    <row r="5" spans="1:14" s="40" customFormat="1" ht="28.5" customHeight="1" x14ac:dyDescent="0.25">
      <c r="A5" s="491"/>
      <c r="B5" s="491"/>
      <c r="C5" s="491"/>
      <c r="D5" s="487"/>
      <c r="E5" s="203" t="s">
        <v>242</v>
      </c>
      <c r="F5" s="203" t="s">
        <v>243</v>
      </c>
      <c r="G5" s="203" t="s">
        <v>244</v>
      </c>
      <c r="H5" s="203" t="s">
        <v>245</v>
      </c>
      <c r="I5" s="203" t="s">
        <v>246</v>
      </c>
      <c r="J5" s="203" t="s">
        <v>247</v>
      </c>
      <c r="K5" s="203" t="s">
        <v>248</v>
      </c>
      <c r="L5" s="203" t="s">
        <v>249</v>
      </c>
      <c r="M5" s="203" t="s">
        <v>250</v>
      </c>
      <c r="N5" s="203" t="s">
        <v>251</v>
      </c>
    </row>
    <row r="6" spans="1:14" s="65" customFormat="1" ht="11.4" x14ac:dyDescent="0.25">
      <c r="A6" s="84" t="s">
        <v>130</v>
      </c>
      <c r="B6" s="84" t="s">
        <v>131</v>
      </c>
      <c r="C6" s="84" t="s">
        <v>132</v>
      </c>
      <c r="D6" s="84" t="s">
        <v>252</v>
      </c>
      <c r="E6" s="84" t="s">
        <v>134</v>
      </c>
      <c r="F6" s="84" t="s">
        <v>135</v>
      </c>
      <c r="G6" s="84" t="s">
        <v>136</v>
      </c>
      <c r="H6" s="84" t="s">
        <v>137</v>
      </c>
      <c r="I6" s="84" t="s">
        <v>138</v>
      </c>
      <c r="J6" s="84" t="s">
        <v>139</v>
      </c>
      <c r="K6" s="84" t="s">
        <v>140</v>
      </c>
      <c r="L6" s="84" t="s">
        <v>141</v>
      </c>
      <c r="M6" s="84" t="s">
        <v>142</v>
      </c>
      <c r="N6" s="84" t="s">
        <v>148</v>
      </c>
    </row>
    <row r="7" spans="1:14" ht="17.25" customHeight="1" x14ac:dyDescent="0.25">
      <c r="A7" s="95">
        <v>1</v>
      </c>
      <c r="B7" s="96" t="s">
        <v>54</v>
      </c>
      <c r="C7" s="193" t="s">
        <v>5</v>
      </c>
      <c r="D7" s="448">
        <v>280.7399999999999</v>
      </c>
      <c r="E7" s="448">
        <v>8.8149999999999977</v>
      </c>
      <c r="F7" s="448">
        <v>0</v>
      </c>
      <c r="G7" s="448">
        <v>0</v>
      </c>
      <c r="H7" s="448">
        <v>0.45</v>
      </c>
      <c r="I7" s="448">
        <v>6.9700000000000006</v>
      </c>
      <c r="J7" s="448">
        <v>0.35</v>
      </c>
      <c r="K7" s="448">
        <v>119.56500000000001</v>
      </c>
      <c r="L7" s="448">
        <v>26.05</v>
      </c>
      <c r="M7" s="448">
        <v>52.050000000000004</v>
      </c>
      <c r="N7" s="448">
        <v>66.490000000000009</v>
      </c>
    </row>
    <row r="8" spans="1:14" x14ac:dyDescent="0.25">
      <c r="A8" s="97"/>
      <c r="B8" s="98" t="s">
        <v>174</v>
      </c>
      <c r="C8" s="94"/>
      <c r="D8" s="287">
        <v>0</v>
      </c>
      <c r="E8" s="449">
        <v>0</v>
      </c>
      <c r="F8" s="449">
        <v>0</v>
      </c>
      <c r="G8" s="449">
        <v>0</v>
      </c>
      <c r="H8" s="449">
        <v>0</v>
      </c>
      <c r="I8" s="449">
        <v>0</v>
      </c>
      <c r="J8" s="449">
        <v>0</v>
      </c>
      <c r="K8" s="449">
        <v>0</v>
      </c>
      <c r="L8" s="449">
        <v>0</v>
      </c>
      <c r="M8" s="449">
        <v>0</v>
      </c>
      <c r="N8" s="449">
        <v>0</v>
      </c>
    </row>
    <row r="9" spans="1:14" s="41" customFormat="1" ht="17.25" customHeight="1" x14ac:dyDescent="0.25">
      <c r="A9" s="99" t="s">
        <v>55</v>
      </c>
      <c r="B9" s="100" t="s">
        <v>56</v>
      </c>
      <c r="C9" s="115" t="s">
        <v>6</v>
      </c>
      <c r="D9" s="291">
        <v>182.91</v>
      </c>
      <c r="E9" s="450">
        <v>4.7999999999999989</v>
      </c>
      <c r="F9" s="450">
        <v>0</v>
      </c>
      <c r="G9" s="450">
        <v>0</v>
      </c>
      <c r="H9" s="450">
        <v>0</v>
      </c>
      <c r="I9" s="450">
        <v>3.1000000000000005</v>
      </c>
      <c r="J9" s="450">
        <v>0</v>
      </c>
      <c r="K9" s="450">
        <v>63.440000000000005</v>
      </c>
      <c r="L9" s="450">
        <v>22.34</v>
      </c>
      <c r="M9" s="450">
        <v>47.73</v>
      </c>
      <c r="N9" s="450">
        <v>41.5</v>
      </c>
    </row>
    <row r="10" spans="1:14" s="113" customFormat="1" x14ac:dyDescent="0.25">
      <c r="A10" s="204"/>
      <c r="B10" s="205" t="s">
        <v>57</v>
      </c>
      <c r="C10" s="114" t="s">
        <v>7</v>
      </c>
      <c r="D10" s="287">
        <v>122.03999999999999</v>
      </c>
      <c r="E10" s="287">
        <v>4.8</v>
      </c>
      <c r="F10" s="287">
        <v>0</v>
      </c>
      <c r="G10" s="287">
        <v>0</v>
      </c>
      <c r="H10" s="287">
        <v>0</v>
      </c>
      <c r="I10" s="287">
        <v>3.1</v>
      </c>
      <c r="J10" s="287">
        <v>0</v>
      </c>
      <c r="K10" s="287">
        <v>9.6700000000000017</v>
      </c>
      <c r="L10" s="287">
        <v>18.239999999999998</v>
      </c>
      <c r="M10" s="287">
        <v>47.73</v>
      </c>
      <c r="N10" s="287">
        <v>38.5</v>
      </c>
    </row>
    <row r="11" spans="1:14" ht="18.75" customHeight="1" x14ac:dyDescent="0.25">
      <c r="A11" s="99" t="s">
        <v>58</v>
      </c>
      <c r="B11" s="103" t="s">
        <v>59</v>
      </c>
      <c r="C11" s="94" t="s">
        <v>8</v>
      </c>
      <c r="D11" s="287">
        <v>30.099999999999994</v>
      </c>
      <c r="E11" s="449">
        <v>0.55000000000000004</v>
      </c>
      <c r="F11" s="449">
        <v>0</v>
      </c>
      <c r="G11" s="449">
        <v>0</v>
      </c>
      <c r="H11" s="449">
        <v>0</v>
      </c>
      <c r="I11" s="449">
        <v>0</v>
      </c>
      <c r="J11" s="449">
        <v>0</v>
      </c>
      <c r="K11" s="449">
        <v>26.069999999999997</v>
      </c>
      <c r="L11" s="449">
        <v>0.54</v>
      </c>
      <c r="M11" s="449">
        <v>2.79</v>
      </c>
      <c r="N11" s="449">
        <v>0.15</v>
      </c>
    </row>
    <row r="12" spans="1:14" x14ac:dyDescent="0.25">
      <c r="A12" s="99" t="s">
        <v>60</v>
      </c>
      <c r="B12" s="100" t="s">
        <v>61</v>
      </c>
      <c r="C12" s="94" t="s">
        <v>9</v>
      </c>
      <c r="D12" s="287">
        <v>64.78</v>
      </c>
      <c r="E12" s="449">
        <v>3.2650000000000006</v>
      </c>
      <c r="F12" s="449">
        <v>0</v>
      </c>
      <c r="G12" s="449">
        <v>0</v>
      </c>
      <c r="H12" s="449">
        <v>0.45</v>
      </c>
      <c r="I12" s="449">
        <v>3.87</v>
      </c>
      <c r="J12" s="449">
        <v>0.35</v>
      </c>
      <c r="K12" s="449">
        <v>27.774999999999999</v>
      </c>
      <c r="L12" s="449">
        <v>3.17</v>
      </c>
      <c r="M12" s="449">
        <v>1.53</v>
      </c>
      <c r="N12" s="449">
        <v>24.369999999999997</v>
      </c>
    </row>
    <row r="13" spans="1:14" x14ac:dyDescent="0.25">
      <c r="A13" s="99" t="s">
        <v>62</v>
      </c>
      <c r="B13" s="100" t="s">
        <v>63</v>
      </c>
      <c r="C13" s="94" t="s">
        <v>10</v>
      </c>
      <c r="D13" s="287">
        <v>0</v>
      </c>
      <c r="E13" s="449">
        <v>0</v>
      </c>
      <c r="F13" s="449">
        <v>0</v>
      </c>
      <c r="G13" s="449">
        <v>0</v>
      </c>
      <c r="H13" s="449">
        <v>0</v>
      </c>
      <c r="I13" s="449">
        <v>0</v>
      </c>
      <c r="J13" s="449">
        <v>0</v>
      </c>
      <c r="K13" s="449">
        <v>0</v>
      </c>
      <c r="L13" s="449">
        <v>0</v>
      </c>
      <c r="M13" s="449">
        <v>0</v>
      </c>
      <c r="N13" s="449">
        <v>0</v>
      </c>
    </row>
    <row r="14" spans="1:14" x14ac:dyDescent="0.25">
      <c r="A14" s="99" t="s">
        <v>64</v>
      </c>
      <c r="B14" s="100" t="s">
        <v>65</v>
      </c>
      <c r="C14" s="94" t="s">
        <v>11</v>
      </c>
      <c r="D14" s="287">
        <v>0</v>
      </c>
      <c r="E14" s="449">
        <v>0</v>
      </c>
      <c r="F14" s="449">
        <v>0</v>
      </c>
      <c r="G14" s="449">
        <v>0</v>
      </c>
      <c r="H14" s="449">
        <v>0</v>
      </c>
      <c r="I14" s="449">
        <v>0</v>
      </c>
      <c r="J14" s="449">
        <v>0</v>
      </c>
      <c r="K14" s="449">
        <v>0</v>
      </c>
      <c r="L14" s="449">
        <v>0</v>
      </c>
      <c r="M14" s="449">
        <v>0</v>
      </c>
      <c r="N14" s="449">
        <v>0</v>
      </c>
    </row>
    <row r="15" spans="1:14" x14ac:dyDescent="0.25">
      <c r="A15" s="99" t="s">
        <v>66</v>
      </c>
      <c r="B15" s="100" t="s">
        <v>67</v>
      </c>
      <c r="C15" s="94" t="s">
        <v>12</v>
      </c>
      <c r="D15" s="287">
        <v>0</v>
      </c>
      <c r="E15" s="449">
        <v>0</v>
      </c>
      <c r="F15" s="449">
        <v>0</v>
      </c>
      <c r="G15" s="449">
        <v>0</v>
      </c>
      <c r="H15" s="449">
        <v>0</v>
      </c>
      <c r="I15" s="449">
        <v>0</v>
      </c>
      <c r="J15" s="449">
        <v>0</v>
      </c>
      <c r="K15" s="449">
        <v>0</v>
      </c>
      <c r="L15" s="449">
        <v>0</v>
      </c>
      <c r="M15" s="449">
        <v>0</v>
      </c>
      <c r="N15" s="449">
        <v>0</v>
      </c>
    </row>
    <row r="16" spans="1:14" ht="26.25" customHeight="1" x14ac:dyDescent="0.25">
      <c r="A16" s="106"/>
      <c r="B16" s="104" t="s">
        <v>210</v>
      </c>
      <c r="C16" s="107" t="s">
        <v>240</v>
      </c>
      <c r="D16" s="287">
        <v>0</v>
      </c>
      <c r="E16" s="449">
        <v>0</v>
      </c>
      <c r="F16" s="449">
        <v>0</v>
      </c>
      <c r="G16" s="449">
        <v>0</v>
      </c>
      <c r="H16" s="449">
        <v>0</v>
      </c>
      <c r="I16" s="449">
        <v>0</v>
      </c>
      <c r="J16" s="449">
        <v>0</v>
      </c>
      <c r="K16" s="449">
        <v>0</v>
      </c>
      <c r="L16" s="449">
        <v>0</v>
      </c>
      <c r="M16" s="449">
        <v>0</v>
      </c>
      <c r="N16" s="449">
        <v>0</v>
      </c>
    </row>
    <row r="17" spans="1:14" x14ac:dyDescent="0.25">
      <c r="A17" s="99" t="s">
        <v>68</v>
      </c>
      <c r="B17" s="100" t="s">
        <v>69</v>
      </c>
      <c r="C17" s="94" t="s">
        <v>13</v>
      </c>
      <c r="D17" s="287">
        <v>2.95</v>
      </c>
      <c r="E17" s="449">
        <v>0.2</v>
      </c>
      <c r="F17" s="449">
        <v>0</v>
      </c>
      <c r="G17" s="449">
        <v>0</v>
      </c>
      <c r="H17" s="449">
        <v>0</v>
      </c>
      <c r="I17" s="449">
        <v>0</v>
      </c>
      <c r="J17" s="449">
        <v>0</v>
      </c>
      <c r="K17" s="449">
        <v>2.2800000000000002</v>
      </c>
      <c r="L17" s="449">
        <v>0</v>
      </c>
      <c r="M17" s="449">
        <v>0</v>
      </c>
      <c r="N17" s="449">
        <v>0.47</v>
      </c>
    </row>
    <row r="18" spans="1:14" x14ac:dyDescent="0.25">
      <c r="A18" s="99" t="s">
        <v>70</v>
      </c>
      <c r="B18" s="100" t="s">
        <v>71</v>
      </c>
      <c r="C18" s="94" t="s">
        <v>14</v>
      </c>
      <c r="D18" s="287">
        <v>0</v>
      </c>
      <c r="E18" s="287">
        <v>0</v>
      </c>
      <c r="F18" s="287">
        <v>0</v>
      </c>
      <c r="G18" s="287">
        <v>0</v>
      </c>
      <c r="H18" s="287">
        <v>0</v>
      </c>
      <c r="I18" s="287">
        <v>0</v>
      </c>
      <c r="J18" s="287">
        <v>0</v>
      </c>
      <c r="K18" s="287">
        <v>0</v>
      </c>
      <c r="L18" s="287">
        <v>0</v>
      </c>
      <c r="M18" s="287">
        <v>0</v>
      </c>
      <c r="N18" s="287">
        <v>0</v>
      </c>
    </row>
    <row r="19" spans="1:14" x14ac:dyDescent="0.25">
      <c r="A19" s="99" t="s">
        <v>72</v>
      </c>
      <c r="B19" s="100" t="s">
        <v>73</v>
      </c>
      <c r="C19" s="94" t="s">
        <v>15</v>
      </c>
      <c r="D19" s="287">
        <v>0</v>
      </c>
      <c r="E19" s="449">
        <v>0</v>
      </c>
      <c r="F19" s="449">
        <v>0</v>
      </c>
      <c r="G19" s="449">
        <v>0</v>
      </c>
      <c r="H19" s="449">
        <v>0</v>
      </c>
      <c r="I19" s="449">
        <v>0</v>
      </c>
      <c r="J19" s="449">
        <v>0</v>
      </c>
      <c r="K19" s="449">
        <v>0</v>
      </c>
      <c r="L19" s="449">
        <v>0</v>
      </c>
      <c r="M19" s="449">
        <v>0</v>
      </c>
      <c r="N19" s="449">
        <v>0</v>
      </c>
    </row>
    <row r="20" spans="1:14" s="160" customFormat="1" x14ac:dyDescent="0.25">
      <c r="A20" s="95">
        <v>2</v>
      </c>
      <c r="B20" s="96" t="s">
        <v>74</v>
      </c>
      <c r="C20" s="193" t="s">
        <v>16</v>
      </c>
      <c r="D20" s="448">
        <v>15.669999999999956</v>
      </c>
      <c r="E20" s="451">
        <v>0.72499999999999998</v>
      </c>
      <c r="F20" s="451">
        <v>0</v>
      </c>
      <c r="G20" s="451">
        <v>4.0000000000000036E-2</v>
      </c>
      <c r="H20" s="451">
        <v>0.10000000000000142</v>
      </c>
      <c r="I20" s="451">
        <v>0.29999999999999982</v>
      </c>
      <c r="J20" s="451">
        <v>1.6900000000000004</v>
      </c>
      <c r="K20" s="451">
        <v>5.0449999999999964</v>
      </c>
      <c r="L20" s="451">
        <v>0.89999999999999858</v>
      </c>
      <c r="M20" s="451">
        <v>1.4100000000000037</v>
      </c>
      <c r="N20" s="451">
        <v>5.4599999999999538</v>
      </c>
    </row>
    <row r="21" spans="1:14" x14ac:dyDescent="0.25">
      <c r="A21" s="105"/>
      <c r="B21" s="108" t="s">
        <v>174</v>
      </c>
      <c r="C21" s="94"/>
      <c r="D21" s="287">
        <v>0</v>
      </c>
      <c r="E21" s="449">
        <v>0</v>
      </c>
      <c r="F21" s="449">
        <v>0</v>
      </c>
      <c r="G21" s="449">
        <v>0</v>
      </c>
      <c r="H21" s="449">
        <v>0</v>
      </c>
      <c r="I21" s="449">
        <v>0</v>
      </c>
      <c r="J21" s="449">
        <v>0</v>
      </c>
      <c r="K21" s="449">
        <v>0</v>
      </c>
      <c r="L21" s="449">
        <v>0</v>
      </c>
      <c r="M21" s="449">
        <v>0</v>
      </c>
      <c r="N21" s="449">
        <v>0</v>
      </c>
    </row>
    <row r="22" spans="1:14" x14ac:dyDescent="0.25">
      <c r="A22" s="99" t="s">
        <v>75</v>
      </c>
      <c r="B22" s="100" t="s">
        <v>76</v>
      </c>
      <c r="C22" s="94" t="s">
        <v>17</v>
      </c>
      <c r="D22" s="287">
        <v>0</v>
      </c>
      <c r="E22" s="449">
        <v>0</v>
      </c>
      <c r="F22" s="449">
        <v>0</v>
      </c>
      <c r="G22" s="449">
        <v>0</v>
      </c>
      <c r="H22" s="449">
        <v>0</v>
      </c>
      <c r="I22" s="449">
        <v>0</v>
      </c>
      <c r="J22" s="449">
        <v>0</v>
      </c>
      <c r="K22" s="449">
        <v>0</v>
      </c>
      <c r="L22" s="449">
        <v>0</v>
      </c>
      <c r="M22" s="449">
        <v>0</v>
      </c>
      <c r="N22" s="449">
        <v>0</v>
      </c>
    </row>
    <row r="23" spans="1:14" x14ac:dyDescent="0.25">
      <c r="A23" s="99" t="s">
        <v>77</v>
      </c>
      <c r="B23" s="100" t="s">
        <v>78</v>
      </c>
      <c r="C23" s="94" t="s">
        <v>18</v>
      </c>
      <c r="D23" s="287">
        <v>0.05</v>
      </c>
      <c r="E23" s="449">
        <v>0</v>
      </c>
      <c r="F23" s="449">
        <v>0</v>
      </c>
      <c r="G23" s="449">
        <v>0</v>
      </c>
      <c r="H23" s="449">
        <v>0</v>
      </c>
      <c r="I23" s="449">
        <v>0</v>
      </c>
      <c r="J23" s="449">
        <v>0</v>
      </c>
      <c r="K23" s="449">
        <v>0.05</v>
      </c>
      <c r="L23" s="449">
        <v>0</v>
      </c>
      <c r="M23" s="449">
        <v>0</v>
      </c>
      <c r="N23" s="449">
        <v>0</v>
      </c>
    </row>
    <row r="24" spans="1:14" x14ac:dyDescent="0.25">
      <c r="A24" s="99" t="s">
        <v>79</v>
      </c>
      <c r="B24" s="100" t="s">
        <v>80</v>
      </c>
      <c r="C24" s="94" t="s">
        <v>19</v>
      </c>
      <c r="D24" s="287">
        <v>0</v>
      </c>
      <c r="E24" s="449">
        <v>0</v>
      </c>
      <c r="F24" s="449">
        <v>0</v>
      </c>
      <c r="G24" s="449">
        <v>0</v>
      </c>
      <c r="H24" s="449">
        <v>0</v>
      </c>
      <c r="I24" s="449">
        <v>0</v>
      </c>
      <c r="J24" s="449">
        <v>0</v>
      </c>
      <c r="K24" s="449">
        <v>0</v>
      </c>
      <c r="L24" s="449">
        <v>0</v>
      </c>
      <c r="M24" s="449">
        <v>0</v>
      </c>
      <c r="N24" s="449">
        <v>0</v>
      </c>
    </row>
    <row r="25" spans="1:14" x14ac:dyDescent="0.25">
      <c r="A25" s="99" t="s">
        <v>81</v>
      </c>
      <c r="B25" s="100" t="s">
        <v>83</v>
      </c>
      <c r="C25" s="94" t="s">
        <v>20</v>
      </c>
      <c r="D25" s="287">
        <v>0</v>
      </c>
      <c r="E25" s="449">
        <v>0</v>
      </c>
      <c r="F25" s="449">
        <v>0</v>
      </c>
      <c r="G25" s="449">
        <v>0</v>
      </c>
      <c r="H25" s="449">
        <v>0</v>
      </c>
      <c r="I25" s="449">
        <v>0</v>
      </c>
      <c r="J25" s="449">
        <v>0</v>
      </c>
      <c r="K25" s="449">
        <v>0</v>
      </c>
      <c r="L25" s="449">
        <v>0</v>
      </c>
      <c r="M25" s="449">
        <v>0</v>
      </c>
      <c r="N25" s="449">
        <v>0</v>
      </c>
    </row>
    <row r="26" spans="1:14" x14ac:dyDescent="0.25">
      <c r="A26" s="99" t="s">
        <v>82</v>
      </c>
      <c r="B26" s="100" t="s">
        <v>85</v>
      </c>
      <c r="C26" s="94" t="s">
        <v>21</v>
      </c>
      <c r="D26" s="287">
        <v>0.11</v>
      </c>
      <c r="E26" s="449">
        <v>0</v>
      </c>
      <c r="F26" s="449">
        <v>0</v>
      </c>
      <c r="G26" s="449">
        <v>0</v>
      </c>
      <c r="H26" s="449">
        <v>0</v>
      </c>
      <c r="I26" s="449">
        <v>0</v>
      </c>
      <c r="J26" s="449">
        <v>0</v>
      </c>
      <c r="K26" s="449">
        <v>0.11</v>
      </c>
      <c r="L26" s="449">
        <v>0</v>
      </c>
      <c r="M26" s="449">
        <v>0</v>
      </c>
      <c r="N26" s="449">
        <v>0</v>
      </c>
    </row>
    <row r="27" spans="1:14" ht="15" customHeight="1" x14ac:dyDescent="0.25">
      <c r="A27" s="99" t="s">
        <v>84</v>
      </c>
      <c r="B27" s="100" t="s">
        <v>87</v>
      </c>
      <c r="C27" s="94" t="s">
        <v>22</v>
      </c>
      <c r="D27" s="287">
        <v>0.05</v>
      </c>
      <c r="E27" s="449">
        <v>0</v>
      </c>
      <c r="F27" s="449">
        <v>0</v>
      </c>
      <c r="G27" s="449">
        <v>0</v>
      </c>
      <c r="H27" s="449">
        <v>0</v>
      </c>
      <c r="I27" s="449">
        <v>0</v>
      </c>
      <c r="J27" s="449">
        <v>0</v>
      </c>
      <c r="K27" s="449">
        <v>0.05</v>
      </c>
      <c r="L27" s="449">
        <v>0</v>
      </c>
      <c r="M27" s="449">
        <v>0</v>
      </c>
      <c r="N27" s="449">
        <v>0</v>
      </c>
    </row>
    <row r="28" spans="1:14" s="41" customFormat="1" ht="15.75" customHeight="1" x14ac:dyDescent="0.25">
      <c r="A28" s="99" t="s">
        <v>86</v>
      </c>
      <c r="B28" s="100" t="s">
        <v>89</v>
      </c>
      <c r="C28" s="116" t="s">
        <v>23</v>
      </c>
      <c r="D28" s="287">
        <v>0</v>
      </c>
      <c r="E28" s="449">
        <v>0</v>
      </c>
      <c r="F28" s="449">
        <v>0</v>
      </c>
      <c r="G28" s="449">
        <v>0</v>
      </c>
      <c r="H28" s="449">
        <v>0</v>
      </c>
      <c r="I28" s="449">
        <v>0</v>
      </c>
      <c r="J28" s="449">
        <v>0</v>
      </c>
      <c r="K28" s="449">
        <v>0</v>
      </c>
      <c r="L28" s="449">
        <v>0</v>
      </c>
      <c r="M28" s="449">
        <v>0</v>
      </c>
      <c r="N28" s="449">
        <v>0</v>
      </c>
    </row>
    <row r="29" spans="1:14" s="41" customFormat="1" ht="26.4" x14ac:dyDescent="0.25">
      <c r="A29" s="99" t="s">
        <v>88</v>
      </c>
      <c r="B29" s="100" t="s">
        <v>114</v>
      </c>
      <c r="C29" s="116" t="s">
        <v>46</v>
      </c>
      <c r="D29" s="287">
        <v>0</v>
      </c>
      <c r="E29" s="449">
        <v>0</v>
      </c>
      <c r="F29" s="449">
        <v>0</v>
      </c>
      <c r="G29" s="449">
        <v>0</v>
      </c>
      <c r="H29" s="449">
        <v>0</v>
      </c>
      <c r="I29" s="449">
        <v>0</v>
      </c>
      <c r="J29" s="449">
        <v>0</v>
      </c>
      <c r="K29" s="449">
        <v>0</v>
      </c>
      <c r="L29" s="449">
        <v>0</v>
      </c>
      <c r="M29" s="449">
        <v>0</v>
      </c>
      <c r="N29" s="449">
        <v>0</v>
      </c>
    </row>
    <row r="30" spans="1:14" s="41" customFormat="1" ht="26.25" customHeight="1" x14ac:dyDescent="0.25">
      <c r="A30" s="99" t="s">
        <v>90</v>
      </c>
      <c r="B30" s="100" t="s">
        <v>144</v>
      </c>
      <c r="C30" s="116" t="s">
        <v>24</v>
      </c>
      <c r="D30" s="287">
        <v>2.0699999999999998</v>
      </c>
      <c r="E30" s="449">
        <v>0.1</v>
      </c>
      <c r="F30" s="449">
        <v>0</v>
      </c>
      <c r="G30" s="449">
        <v>0</v>
      </c>
      <c r="H30" s="449">
        <v>0</v>
      </c>
      <c r="I30" s="449">
        <v>0</v>
      </c>
      <c r="J30" s="449">
        <v>0</v>
      </c>
      <c r="K30" s="449">
        <v>0.89999999999999991</v>
      </c>
      <c r="L30" s="449">
        <v>0</v>
      </c>
      <c r="M30" s="449">
        <v>0</v>
      </c>
      <c r="N30" s="449">
        <v>1.07</v>
      </c>
    </row>
    <row r="31" spans="1:14" s="41" customFormat="1" x14ac:dyDescent="0.25">
      <c r="A31" s="105"/>
      <c r="B31" s="108" t="s">
        <v>174</v>
      </c>
      <c r="C31" s="116"/>
      <c r="D31" s="287">
        <v>0</v>
      </c>
      <c r="E31" s="449"/>
      <c r="F31" s="449"/>
      <c r="G31" s="449"/>
      <c r="H31" s="449"/>
      <c r="I31" s="449"/>
      <c r="J31" s="449"/>
      <c r="K31" s="449"/>
      <c r="L31" s="449"/>
      <c r="M31" s="449"/>
      <c r="N31" s="449"/>
    </row>
    <row r="32" spans="1:14" s="41" customFormat="1" ht="15.75" customHeight="1" x14ac:dyDescent="0.25">
      <c r="A32" s="99" t="s">
        <v>200</v>
      </c>
      <c r="B32" s="100" t="s">
        <v>91</v>
      </c>
      <c r="C32" s="116" t="s">
        <v>31</v>
      </c>
      <c r="D32" s="287">
        <v>0</v>
      </c>
      <c r="E32" s="449">
        <v>0</v>
      </c>
      <c r="F32" s="449">
        <v>0</v>
      </c>
      <c r="G32" s="449">
        <v>0</v>
      </c>
      <c r="H32" s="449">
        <v>0</v>
      </c>
      <c r="I32" s="449">
        <v>0</v>
      </c>
      <c r="J32" s="449">
        <v>0</v>
      </c>
      <c r="K32" s="449">
        <v>0</v>
      </c>
      <c r="L32" s="449">
        <v>0</v>
      </c>
      <c r="M32" s="449">
        <v>0</v>
      </c>
      <c r="N32" s="449">
        <v>0</v>
      </c>
    </row>
    <row r="33" spans="1:14" s="41" customFormat="1" ht="15.75" customHeight="1" x14ac:dyDescent="0.25">
      <c r="A33" s="99" t="s">
        <v>200</v>
      </c>
      <c r="B33" s="100" t="s">
        <v>92</v>
      </c>
      <c r="C33" s="116" t="s">
        <v>32</v>
      </c>
      <c r="D33" s="287">
        <v>1.24</v>
      </c>
      <c r="E33" s="449">
        <v>0.1</v>
      </c>
      <c r="F33" s="449">
        <v>0</v>
      </c>
      <c r="G33" s="449">
        <v>0</v>
      </c>
      <c r="H33" s="449">
        <v>0</v>
      </c>
      <c r="I33" s="449">
        <v>0</v>
      </c>
      <c r="J33" s="449">
        <v>0</v>
      </c>
      <c r="K33" s="449">
        <v>0.1</v>
      </c>
      <c r="L33" s="449">
        <v>0</v>
      </c>
      <c r="M33" s="449">
        <v>0</v>
      </c>
      <c r="N33" s="449">
        <v>1.04</v>
      </c>
    </row>
    <row r="34" spans="1:14" s="41" customFormat="1" ht="17.25" customHeight="1" x14ac:dyDescent="0.25">
      <c r="A34" s="99" t="s">
        <v>200</v>
      </c>
      <c r="B34" s="100" t="s">
        <v>211</v>
      </c>
      <c r="C34" s="116" t="s">
        <v>25</v>
      </c>
      <c r="D34" s="287">
        <v>0</v>
      </c>
      <c r="E34" s="449">
        <v>0</v>
      </c>
      <c r="F34" s="449">
        <v>0</v>
      </c>
      <c r="G34" s="449">
        <v>0</v>
      </c>
      <c r="H34" s="449">
        <v>0</v>
      </c>
      <c r="I34" s="449">
        <v>0</v>
      </c>
      <c r="J34" s="449">
        <v>0</v>
      </c>
      <c r="K34" s="449">
        <v>0</v>
      </c>
      <c r="L34" s="449">
        <v>0</v>
      </c>
      <c r="M34" s="449">
        <v>0</v>
      </c>
      <c r="N34" s="449">
        <v>0</v>
      </c>
    </row>
    <row r="35" spans="1:14" s="41" customFormat="1" ht="15.75" customHeight="1" x14ac:dyDescent="0.25">
      <c r="A35" s="99" t="s">
        <v>200</v>
      </c>
      <c r="B35" s="100" t="s">
        <v>212</v>
      </c>
      <c r="C35" s="116" t="s">
        <v>26</v>
      </c>
      <c r="D35" s="287">
        <v>0.03</v>
      </c>
      <c r="E35" s="449">
        <v>0</v>
      </c>
      <c r="F35" s="449">
        <v>0</v>
      </c>
      <c r="G35" s="449">
        <v>0</v>
      </c>
      <c r="H35" s="449">
        <v>0</v>
      </c>
      <c r="I35" s="449">
        <v>0</v>
      </c>
      <c r="J35" s="449">
        <v>0</v>
      </c>
      <c r="K35" s="449">
        <v>0</v>
      </c>
      <c r="L35" s="449">
        <v>0</v>
      </c>
      <c r="M35" s="449">
        <v>0</v>
      </c>
      <c r="N35" s="449">
        <v>0.03</v>
      </c>
    </row>
    <row r="36" spans="1:14" s="41" customFormat="1" ht="17.25" customHeight="1" x14ac:dyDescent="0.25">
      <c r="A36" s="99" t="s">
        <v>200</v>
      </c>
      <c r="B36" s="100" t="s">
        <v>213</v>
      </c>
      <c r="C36" s="116" t="s">
        <v>27</v>
      </c>
      <c r="D36" s="287">
        <v>0.1</v>
      </c>
      <c r="E36" s="449">
        <v>0</v>
      </c>
      <c r="F36" s="449">
        <v>0</v>
      </c>
      <c r="G36" s="449">
        <v>0</v>
      </c>
      <c r="H36" s="449">
        <v>0</v>
      </c>
      <c r="I36" s="449">
        <v>0</v>
      </c>
      <c r="J36" s="449">
        <v>0</v>
      </c>
      <c r="K36" s="449">
        <v>0.1</v>
      </c>
      <c r="L36" s="449">
        <v>0</v>
      </c>
      <c r="M36" s="449">
        <v>0</v>
      </c>
      <c r="N36" s="449">
        <v>0</v>
      </c>
    </row>
    <row r="37" spans="1:14" s="41" customFormat="1" ht="15" customHeight="1" x14ac:dyDescent="0.25">
      <c r="A37" s="99" t="s">
        <v>200</v>
      </c>
      <c r="B37" s="100" t="s">
        <v>214</v>
      </c>
      <c r="C37" s="110" t="s">
        <v>28</v>
      </c>
      <c r="D37" s="287">
        <v>0</v>
      </c>
      <c r="E37" s="449">
        <v>0</v>
      </c>
      <c r="F37" s="449">
        <v>0</v>
      </c>
      <c r="G37" s="449">
        <v>0</v>
      </c>
      <c r="H37" s="449">
        <v>0</v>
      </c>
      <c r="I37" s="449">
        <v>0</v>
      </c>
      <c r="J37" s="449">
        <v>0</v>
      </c>
      <c r="K37" s="449">
        <v>0</v>
      </c>
      <c r="L37" s="449">
        <v>0</v>
      </c>
      <c r="M37" s="449">
        <v>0</v>
      </c>
      <c r="N37" s="449">
        <v>0</v>
      </c>
    </row>
    <row r="38" spans="1:14" s="41" customFormat="1" ht="17.25" customHeight="1" x14ac:dyDescent="0.25">
      <c r="A38" s="99" t="s">
        <v>200</v>
      </c>
      <c r="B38" s="100" t="s">
        <v>93</v>
      </c>
      <c r="C38" s="116" t="s">
        <v>33</v>
      </c>
      <c r="D38" s="287">
        <v>0</v>
      </c>
      <c r="E38" s="449">
        <v>0</v>
      </c>
      <c r="F38" s="449">
        <v>0</v>
      </c>
      <c r="G38" s="449">
        <v>0</v>
      </c>
      <c r="H38" s="449">
        <v>0</v>
      </c>
      <c r="I38" s="449">
        <v>0</v>
      </c>
      <c r="J38" s="449">
        <v>0</v>
      </c>
      <c r="K38" s="449">
        <v>0</v>
      </c>
      <c r="L38" s="449">
        <v>0</v>
      </c>
      <c r="M38" s="449">
        <v>0</v>
      </c>
      <c r="N38" s="449">
        <v>0</v>
      </c>
    </row>
    <row r="39" spans="1:14" ht="18" customHeight="1" x14ac:dyDescent="0.25">
      <c r="A39" s="99" t="s">
        <v>200</v>
      </c>
      <c r="B39" s="100" t="s">
        <v>215</v>
      </c>
      <c r="C39" s="94" t="s">
        <v>34</v>
      </c>
      <c r="D39" s="287">
        <v>0</v>
      </c>
      <c r="E39" s="449">
        <v>0</v>
      </c>
      <c r="F39" s="449">
        <v>0</v>
      </c>
      <c r="G39" s="449">
        <v>0</v>
      </c>
      <c r="H39" s="449">
        <v>0</v>
      </c>
      <c r="I39" s="449">
        <v>0</v>
      </c>
      <c r="J39" s="449">
        <v>0</v>
      </c>
      <c r="K39" s="449">
        <v>0</v>
      </c>
      <c r="L39" s="449">
        <v>0</v>
      </c>
      <c r="M39" s="449">
        <v>0</v>
      </c>
      <c r="N39" s="449">
        <v>0</v>
      </c>
    </row>
    <row r="40" spans="1:14" ht="16.5" customHeight="1" x14ac:dyDescent="0.25">
      <c r="A40" s="99" t="s">
        <v>200</v>
      </c>
      <c r="B40" s="100" t="s">
        <v>216</v>
      </c>
      <c r="C40" s="94" t="s">
        <v>241</v>
      </c>
      <c r="D40" s="287">
        <v>0</v>
      </c>
      <c r="E40" s="449">
        <v>0</v>
      </c>
      <c r="F40" s="449">
        <v>0</v>
      </c>
      <c r="G40" s="449">
        <v>0</v>
      </c>
      <c r="H40" s="449">
        <v>0</v>
      </c>
      <c r="I40" s="449">
        <v>0</v>
      </c>
      <c r="J40" s="449">
        <v>0</v>
      </c>
      <c r="K40" s="449">
        <v>0</v>
      </c>
      <c r="L40" s="449">
        <v>0</v>
      </c>
      <c r="M40" s="449">
        <v>0</v>
      </c>
      <c r="N40" s="449">
        <v>0</v>
      </c>
    </row>
    <row r="41" spans="1:14" ht="17.25" customHeight="1" x14ac:dyDescent="0.25">
      <c r="A41" s="99" t="s">
        <v>200</v>
      </c>
      <c r="B41" s="100" t="s">
        <v>95</v>
      </c>
      <c r="C41" s="94" t="s">
        <v>36</v>
      </c>
      <c r="D41" s="287">
        <v>0</v>
      </c>
      <c r="E41" s="449">
        <v>0</v>
      </c>
      <c r="F41" s="449">
        <v>0</v>
      </c>
      <c r="G41" s="449">
        <v>0</v>
      </c>
      <c r="H41" s="449">
        <v>0</v>
      </c>
      <c r="I41" s="449">
        <v>0</v>
      </c>
      <c r="J41" s="449">
        <v>0</v>
      </c>
      <c r="K41" s="449">
        <v>0</v>
      </c>
      <c r="L41" s="449">
        <v>0</v>
      </c>
      <c r="M41" s="449">
        <v>0</v>
      </c>
      <c r="N41" s="449">
        <v>0</v>
      </c>
    </row>
    <row r="42" spans="1:14" ht="16.5" customHeight="1" x14ac:dyDescent="0.25">
      <c r="A42" s="99" t="s">
        <v>200</v>
      </c>
      <c r="B42" s="100" t="s">
        <v>99</v>
      </c>
      <c r="C42" s="94" t="s">
        <v>38</v>
      </c>
      <c r="D42" s="287">
        <v>0</v>
      </c>
      <c r="E42" s="449">
        <v>0</v>
      </c>
      <c r="F42" s="449">
        <v>0</v>
      </c>
      <c r="G42" s="449">
        <v>0</v>
      </c>
      <c r="H42" s="449">
        <v>0</v>
      </c>
      <c r="I42" s="449">
        <v>0</v>
      </c>
      <c r="J42" s="449">
        <v>0</v>
      </c>
      <c r="K42" s="449">
        <v>0</v>
      </c>
      <c r="L42" s="449">
        <v>0</v>
      </c>
      <c r="M42" s="449">
        <v>0</v>
      </c>
      <c r="N42" s="449">
        <v>0</v>
      </c>
    </row>
    <row r="43" spans="1:14" ht="15.75" customHeight="1" x14ac:dyDescent="0.25">
      <c r="A43" s="99" t="s">
        <v>200</v>
      </c>
      <c r="B43" s="100" t="s">
        <v>111</v>
      </c>
      <c r="C43" s="94" t="s">
        <v>44</v>
      </c>
      <c r="D43" s="287">
        <v>0</v>
      </c>
      <c r="E43" s="449">
        <v>0</v>
      </c>
      <c r="F43" s="449">
        <v>0</v>
      </c>
      <c r="G43" s="449">
        <v>0</v>
      </c>
      <c r="H43" s="449">
        <v>0</v>
      </c>
      <c r="I43" s="449">
        <v>0</v>
      </c>
      <c r="J43" s="449">
        <v>0</v>
      </c>
      <c r="K43" s="449">
        <v>0</v>
      </c>
      <c r="L43" s="449">
        <v>0</v>
      </c>
      <c r="M43" s="449">
        <v>0</v>
      </c>
      <c r="N43" s="449">
        <v>0</v>
      </c>
    </row>
    <row r="44" spans="1:14" ht="26.4" x14ac:dyDescent="0.25">
      <c r="A44" s="99" t="s">
        <v>200</v>
      </c>
      <c r="B44" s="100" t="s">
        <v>217</v>
      </c>
      <c r="C44" s="94" t="s">
        <v>45</v>
      </c>
      <c r="D44" s="287">
        <v>0.7</v>
      </c>
      <c r="E44" s="449">
        <v>0</v>
      </c>
      <c r="F44" s="449">
        <v>0</v>
      </c>
      <c r="G44" s="449">
        <v>0</v>
      </c>
      <c r="H44" s="449">
        <v>0</v>
      </c>
      <c r="I44" s="449">
        <v>0</v>
      </c>
      <c r="J44" s="449">
        <v>0</v>
      </c>
      <c r="K44" s="449">
        <v>0.7</v>
      </c>
      <c r="L44" s="449">
        <v>0</v>
      </c>
      <c r="M44" s="449">
        <v>0</v>
      </c>
      <c r="N44" s="449">
        <v>0</v>
      </c>
    </row>
    <row r="45" spans="1:14" ht="18.75" customHeight="1" x14ac:dyDescent="0.25">
      <c r="A45" s="99" t="s">
        <v>200</v>
      </c>
      <c r="B45" s="100" t="s">
        <v>218</v>
      </c>
      <c r="C45" s="94" t="s">
        <v>29</v>
      </c>
      <c r="D45" s="287">
        <v>0</v>
      </c>
      <c r="E45" s="449">
        <v>0</v>
      </c>
      <c r="F45" s="449">
        <v>0</v>
      </c>
      <c r="G45" s="449">
        <v>0</v>
      </c>
      <c r="H45" s="449">
        <v>0</v>
      </c>
      <c r="I45" s="449">
        <v>0</v>
      </c>
      <c r="J45" s="449">
        <v>0</v>
      </c>
      <c r="K45" s="449">
        <v>0</v>
      </c>
      <c r="L45" s="449">
        <v>0</v>
      </c>
      <c r="M45" s="449">
        <v>0</v>
      </c>
      <c r="N45" s="449">
        <v>0</v>
      </c>
    </row>
    <row r="46" spans="1:14" ht="16.5" customHeight="1" x14ac:dyDescent="0.25">
      <c r="A46" s="99" t="s">
        <v>200</v>
      </c>
      <c r="B46" s="100" t="s">
        <v>219</v>
      </c>
      <c r="C46" s="94" t="s">
        <v>30</v>
      </c>
      <c r="D46" s="287">
        <v>0</v>
      </c>
      <c r="E46" s="449">
        <v>0</v>
      </c>
      <c r="F46" s="449">
        <v>0</v>
      </c>
      <c r="G46" s="449">
        <v>0</v>
      </c>
      <c r="H46" s="449">
        <v>0</v>
      </c>
      <c r="I46" s="449">
        <v>0</v>
      </c>
      <c r="J46" s="449">
        <v>0</v>
      </c>
      <c r="K46" s="449">
        <v>0</v>
      </c>
      <c r="L46" s="449">
        <v>0</v>
      </c>
      <c r="M46" s="449">
        <v>0</v>
      </c>
      <c r="N46" s="449">
        <v>0</v>
      </c>
    </row>
    <row r="47" spans="1:14" ht="14.25" customHeight="1" x14ac:dyDescent="0.25">
      <c r="A47" s="99" t="s">
        <v>200</v>
      </c>
      <c r="B47" s="100" t="s">
        <v>201</v>
      </c>
      <c r="C47" s="94" t="s">
        <v>35</v>
      </c>
      <c r="D47" s="287">
        <v>0</v>
      </c>
      <c r="E47" s="449">
        <v>0</v>
      </c>
      <c r="F47" s="449">
        <v>0</v>
      </c>
      <c r="G47" s="449">
        <v>0</v>
      </c>
      <c r="H47" s="449">
        <v>0</v>
      </c>
      <c r="I47" s="449">
        <v>0</v>
      </c>
      <c r="J47" s="449">
        <v>0</v>
      </c>
      <c r="K47" s="449">
        <v>0</v>
      </c>
      <c r="L47" s="449">
        <v>0</v>
      </c>
      <c r="M47" s="449">
        <v>0</v>
      </c>
      <c r="N47" s="449">
        <v>0</v>
      </c>
    </row>
    <row r="48" spans="1:14" ht="15" customHeight="1" x14ac:dyDescent="0.25">
      <c r="A48" s="99" t="s">
        <v>94</v>
      </c>
      <c r="B48" s="100" t="s">
        <v>97</v>
      </c>
      <c r="C48" s="94" t="s">
        <v>37</v>
      </c>
      <c r="D48" s="287">
        <v>0</v>
      </c>
      <c r="E48" s="449">
        <v>0</v>
      </c>
      <c r="F48" s="449">
        <v>0</v>
      </c>
      <c r="G48" s="449">
        <v>0</v>
      </c>
      <c r="H48" s="449">
        <v>0</v>
      </c>
      <c r="I48" s="449">
        <v>0</v>
      </c>
      <c r="J48" s="449">
        <v>0</v>
      </c>
      <c r="K48" s="449">
        <v>0</v>
      </c>
      <c r="L48" s="449">
        <v>0</v>
      </c>
      <c r="M48" s="449">
        <v>0</v>
      </c>
      <c r="N48" s="449">
        <v>0</v>
      </c>
    </row>
    <row r="49" spans="1:14" ht="17.25" customHeight="1" x14ac:dyDescent="0.25">
      <c r="A49" s="99" t="s">
        <v>96</v>
      </c>
      <c r="B49" s="100" t="s">
        <v>116</v>
      </c>
      <c r="C49" s="94" t="s">
        <v>47</v>
      </c>
      <c r="D49" s="287">
        <v>0</v>
      </c>
      <c r="E49" s="449">
        <v>0</v>
      </c>
      <c r="F49" s="449">
        <v>0</v>
      </c>
      <c r="G49" s="449">
        <v>0</v>
      </c>
      <c r="H49" s="449">
        <v>0</v>
      </c>
      <c r="I49" s="449">
        <v>0</v>
      </c>
      <c r="J49" s="449">
        <v>0</v>
      </c>
      <c r="K49" s="449">
        <v>0</v>
      </c>
      <c r="L49" s="449">
        <v>0</v>
      </c>
      <c r="M49" s="449">
        <v>0</v>
      </c>
      <c r="N49" s="449">
        <v>0</v>
      </c>
    </row>
    <row r="50" spans="1:14" ht="18.75" customHeight="1" x14ac:dyDescent="0.25">
      <c r="A50" s="99" t="s">
        <v>98</v>
      </c>
      <c r="B50" s="100" t="s">
        <v>117</v>
      </c>
      <c r="C50" s="94" t="s">
        <v>48</v>
      </c>
      <c r="D50" s="287">
        <v>0</v>
      </c>
      <c r="E50" s="449">
        <v>0</v>
      </c>
      <c r="F50" s="449">
        <v>0</v>
      </c>
      <c r="G50" s="449">
        <v>0</v>
      </c>
      <c r="H50" s="449">
        <v>0</v>
      </c>
      <c r="I50" s="449">
        <v>0</v>
      </c>
      <c r="J50" s="449">
        <v>0</v>
      </c>
      <c r="K50" s="449">
        <v>0</v>
      </c>
      <c r="L50" s="449">
        <v>0</v>
      </c>
      <c r="M50" s="449">
        <v>0</v>
      </c>
      <c r="N50" s="449">
        <v>0</v>
      </c>
    </row>
    <row r="51" spans="1:14" ht="16.5" customHeight="1" x14ac:dyDescent="0.25">
      <c r="A51" s="99" t="s">
        <v>100</v>
      </c>
      <c r="B51" s="64" t="s">
        <v>101</v>
      </c>
      <c r="C51" s="94" t="s">
        <v>39</v>
      </c>
      <c r="D51" s="287">
        <v>3.4699999999999989</v>
      </c>
      <c r="E51" s="449">
        <v>0</v>
      </c>
      <c r="F51" s="449">
        <v>0</v>
      </c>
      <c r="G51" s="449">
        <v>0</v>
      </c>
      <c r="H51" s="449">
        <v>0</v>
      </c>
      <c r="I51" s="449">
        <v>0</v>
      </c>
      <c r="J51" s="449">
        <v>0</v>
      </c>
      <c r="K51" s="449">
        <v>0</v>
      </c>
      <c r="L51" s="449">
        <v>0</v>
      </c>
      <c r="M51" s="449">
        <v>0</v>
      </c>
      <c r="N51" s="449">
        <v>3.4699999999999989</v>
      </c>
    </row>
    <row r="52" spans="1:14" ht="15.75" customHeight="1" x14ac:dyDescent="0.25">
      <c r="A52" s="99" t="s">
        <v>102</v>
      </c>
      <c r="B52" s="64" t="s">
        <v>103</v>
      </c>
      <c r="C52" s="94" t="s">
        <v>40</v>
      </c>
      <c r="D52" s="287">
        <v>6.22</v>
      </c>
      <c r="E52" s="449">
        <v>0.625</v>
      </c>
      <c r="F52" s="449">
        <v>0</v>
      </c>
      <c r="G52" s="449">
        <v>4.0000000000000036E-2</v>
      </c>
      <c r="H52" s="449">
        <v>0.10000000000000142</v>
      </c>
      <c r="I52" s="449">
        <v>0</v>
      </c>
      <c r="J52" s="449">
        <v>0.32000000000000028</v>
      </c>
      <c r="K52" s="449">
        <v>3.644999999999996</v>
      </c>
      <c r="L52" s="449">
        <v>0.89999999999999858</v>
      </c>
      <c r="M52" s="449">
        <v>0.59000000000000341</v>
      </c>
      <c r="N52" s="449">
        <v>0</v>
      </c>
    </row>
    <row r="53" spans="1:14" ht="19.5" customHeight="1" x14ac:dyDescent="0.25">
      <c r="A53" s="99" t="s">
        <v>104</v>
      </c>
      <c r="B53" s="64" t="s">
        <v>105</v>
      </c>
      <c r="C53" s="94" t="s">
        <v>41</v>
      </c>
      <c r="D53" s="287">
        <v>0.12000000000000011</v>
      </c>
      <c r="E53" s="449">
        <v>0</v>
      </c>
      <c r="F53" s="449">
        <v>0</v>
      </c>
      <c r="G53" s="449">
        <v>0</v>
      </c>
      <c r="H53" s="449">
        <v>0</v>
      </c>
      <c r="I53" s="449">
        <v>0</v>
      </c>
      <c r="J53" s="449">
        <v>0</v>
      </c>
      <c r="K53" s="449">
        <v>0</v>
      </c>
      <c r="L53" s="449">
        <v>0</v>
      </c>
      <c r="M53" s="449">
        <v>0</v>
      </c>
      <c r="N53" s="449">
        <v>0.12000000000000011</v>
      </c>
    </row>
    <row r="54" spans="1:14" ht="28.5" customHeight="1" x14ac:dyDescent="0.25">
      <c r="A54" s="99" t="s">
        <v>106</v>
      </c>
      <c r="B54" s="64" t="s">
        <v>107</v>
      </c>
      <c r="C54" s="94" t="s">
        <v>42</v>
      </c>
      <c r="D54" s="287">
        <v>0</v>
      </c>
      <c r="E54" s="449">
        <v>0</v>
      </c>
      <c r="F54" s="449">
        <v>0</v>
      </c>
      <c r="G54" s="449">
        <v>0</v>
      </c>
      <c r="H54" s="449">
        <v>0</v>
      </c>
      <c r="I54" s="449">
        <v>0</v>
      </c>
      <c r="J54" s="449">
        <v>0</v>
      </c>
      <c r="K54" s="449">
        <v>0</v>
      </c>
      <c r="L54" s="449">
        <v>0</v>
      </c>
      <c r="M54" s="449">
        <v>0</v>
      </c>
      <c r="N54" s="449">
        <v>0</v>
      </c>
    </row>
    <row r="55" spans="1:14" ht="15.75" customHeight="1" x14ac:dyDescent="0.25">
      <c r="A55" s="99" t="s">
        <v>108</v>
      </c>
      <c r="B55" s="64" t="s">
        <v>109</v>
      </c>
      <c r="C55" s="94" t="s">
        <v>43</v>
      </c>
      <c r="D55" s="287">
        <v>0</v>
      </c>
      <c r="E55" s="449">
        <v>0</v>
      </c>
      <c r="F55" s="449">
        <v>0</v>
      </c>
      <c r="G55" s="449">
        <v>0</v>
      </c>
      <c r="H55" s="449">
        <v>0</v>
      </c>
      <c r="I55" s="449">
        <v>0</v>
      </c>
      <c r="J55" s="449">
        <v>0</v>
      </c>
      <c r="K55" s="449">
        <v>0</v>
      </c>
      <c r="L55" s="449">
        <v>0</v>
      </c>
      <c r="M55" s="449">
        <v>0</v>
      </c>
      <c r="N55" s="449">
        <v>0</v>
      </c>
    </row>
    <row r="56" spans="1:14" ht="17.25" customHeight="1" x14ac:dyDescent="0.25">
      <c r="A56" s="99" t="s">
        <v>110</v>
      </c>
      <c r="B56" s="64" t="s">
        <v>220</v>
      </c>
      <c r="C56" s="94" t="s">
        <v>49</v>
      </c>
      <c r="D56" s="287">
        <v>0</v>
      </c>
      <c r="E56" s="452">
        <v>0</v>
      </c>
      <c r="F56" s="452">
        <v>0</v>
      </c>
      <c r="G56" s="452">
        <v>0</v>
      </c>
      <c r="H56" s="452">
        <v>0</v>
      </c>
      <c r="I56" s="452">
        <v>0</v>
      </c>
      <c r="J56" s="452">
        <v>0</v>
      </c>
      <c r="K56" s="452">
        <v>0</v>
      </c>
      <c r="L56" s="452">
        <v>0</v>
      </c>
      <c r="M56" s="452">
        <v>0</v>
      </c>
      <c r="N56" s="452">
        <v>0</v>
      </c>
    </row>
    <row r="57" spans="1:14" ht="18.75" customHeight="1" x14ac:dyDescent="0.25">
      <c r="A57" s="99" t="s">
        <v>112</v>
      </c>
      <c r="B57" s="64" t="s">
        <v>118</v>
      </c>
      <c r="C57" s="94" t="s">
        <v>50</v>
      </c>
      <c r="D57" s="287">
        <v>3.2899999999999547</v>
      </c>
      <c r="E57" s="452">
        <v>0</v>
      </c>
      <c r="F57" s="452">
        <v>0</v>
      </c>
      <c r="G57" s="452">
        <v>0</v>
      </c>
      <c r="H57" s="452">
        <v>0</v>
      </c>
      <c r="I57" s="287">
        <v>0.29999999999999982</v>
      </c>
      <c r="J57" s="287">
        <v>1.37</v>
      </c>
      <c r="K57" s="287">
        <v>0</v>
      </c>
      <c r="L57" s="287">
        <v>0</v>
      </c>
      <c r="M57" s="287">
        <v>0.82000000000000028</v>
      </c>
      <c r="N57" s="287">
        <v>0.79999999999995453</v>
      </c>
    </row>
    <row r="58" spans="1:14" ht="15" customHeight="1" x14ac:dyDescent="0.25">
      <c r="A58" s="99" t="s">
        <v>113</v>
      </c>
      <c r="B58" s="64" t="s">
        <v>119</v>
      </c>
      <c r="C58" s="94" t="s">
        <v>51</v>
      </c>
      <c r="D58" s="287">
        <v>0</v>
      </c>
      <c r="E58" s="452">
        <v>0</v>
      </c>
      <c r="F58" s="452">
        <v>0</v>
      </c>
      <c r="G58" s="452">
        <v>0</v>
      </c>
      <c r="H58" s="452">
        <v>0</v>
      </c>
      <c r="I58" s="452">
        <v>0</v>
      </c>
      <c r="J58" s="452">
        <v>0</v>
      </c>
      <c r="K58" s="452">
        <v>0</v>
      </c>
      <c r="L58" s="452">
        <v>0</v>
      </c>
      <c r="M58" s="452">
        <v>0</v>
      </c>
      <c r="N58" s="452">
        <v>0</v>
      </c>
    </row>
    <row r="59" spans="1:14" ht="17.25" customHeight="1" x14ac:dyDescent="0.25">
      <c r="A59" s="99" t="s">
        <v>115</v>
      </c>
      <c r="B59" s="64" t="s">
        <v>120</v>
      </c>
      <c r="C59" s="94" t="s">
        <v>52</v>
      </c>
      <c r="D59" s="287">
        <v>0.28999999999999998</v>
      </c>
      <c r="E59" s="452">
        <v>0</v>
      </c>
      <c r="F59" s="452">
        <v>0</v>
      </c>
      <c r="G59" s="452">
        <v>0</v>
      </c>
      <c r="H59" s="452">
        <v>0</v>
      </c>
      <c r="I59" s="452">
        <v>0</v>
      </c>
      <c r="J59" s="452">
        <v>0</v>
      </c>
      <c r="K59" s="452">
        <v>0.28999999999999998</v>
      </c>
      <c r="L59" s="452">
        <v>0</v>
      </c>
      <c r="M59" s="452">
        <v>0</v>
      </c>
      <c r="N59" s="452">
        <v>0</v>
      </c>
    </row>
    <row r="62" spans="1:14" x14ac:dyDescent="0.25">
      <c r="D62" s="74"/>
    </row>
  </sheetData>
  <mergeCells count="8">
    <mergeCell ref="E4:N4"/>
    <mergeCell ref="A2:N2"/>
    <mergeCell ref="A3:N3"/>
    <mergeCell ref="A1:B1"/>
    <mergeCell ref="A4:A5"/>
    <mergeCell ref="B4:B5"/>
    <mergeCell ref="C4:C5"/>
    <mergeCell ref="D4:D5"/>
  </mergeCells>
  <printOptions horizontalCentered="1"/>
  <pageMargins left="0.47244094488188981" right="0.39370078740157483" top="1.1417322834645669" bottom="0.11811023622047245" header="0.9055118110236221" footer="0.31496062992125984"/>
  <pageSetup paperSize="9" scale="95" orientation="landscape" r:id="rId1"/>
  <headerFooter>
    <oddHeader>&amp;C&amp;P/&amp;N</oddHeader>
  </headerFooter>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9"/>
  <sheetViews>
    <sheetView showZeros="0"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H20" sqref="H20"/>
    </sheetView>
  </sheetViews>
  <sheetFormatPr defaultRowHeight="13.2" x14ac:dyDescent="0.25"/>
  <cols>
    <col min="1" max="1" width="5.33203125" style="22" customWidth="1"/>
    <col min="2" max="2" width="26.88671875" style="22" customWidth="1"/>
    <col min="3" max="3" width="6" style="22" bestFit="1" customWidth="1"/>
    <col min="4" max="4" width="12.88671875" style="22" customWidth="1"/>
    <col min="5" max="7" width="8.6640625" style="22" customWidth="1"/>
    <col min="8" max="9" width="8.6640625" style="26" customWidth="1"/>
    <col min="10" max="10" width="8" style="26" customWidth="1"/>
    <col min="11" max="13" width="8.6640625" style="26" customWidth="1"/>
    <col min="14" max="14" width="8.6640625" style="22" customWidth="1"/>
    <col min="15" max="15" width="6" style="22" customWidth="1"/>
    <col min="16" max="16" width="5.44140625" style="22" customWidth="1"/>
    <col min="17" max="17" width="3.109375" style="22" customWidth="1"/>
    <col min="18" max="18" width="4.6640625" style="22" customWidth="1"/>
    <col min="19" max="19" width="5.6640625" style="22" customWidth="1"/>
    <col min="20" max="20" width="3.6640625" style="22" customWidth="1"/>
    <col min="21" max="21" width="5" style="22" customWidth="1"/>
    <col min="22" max="22" width="6" style="22" customWidth="1"/>
    <col min="23" max="23" width="4" style="22" customWidth="1"/>
    <col min="24" max="24" width="4.5546875" style="22" customWidth="1"/>
    <col min="25" max="25" width="4.33203125" style="22" customWidth="1"/>
    <col min="26" max="246" width="9.109375" style="22"/>
    <col min="247" max="247" width="5.33203125" style="22" customWidth="1"/>
    <col min="248" max="248" width="33.33203125" style="22" bestFit="1" customWidth="1"/>
    <col min="249" max="249" width="6" style="22" bestFit="1" customWidth="1"/>
    <col min="250" max="250" width="11.109375" style="22" customWidth="1"/>
    <col min="251" max="251" width="7.88671875" style="22" bestFit="1" customWidth="1"/>
    <col min="252" max="252" width="8.88671875" style="22" customWidth="1"/>
    <col min="253" max="253" width="7.5546875" style="22" bestFit="1" customWidth="1"/>
    <col min="254" max="256" width="6.44140625" style="22" bestFit="1" customWidth="1"/>
    <col min="257" max="258" width="6.6640625" style="22" bestFit="1" customWidth="1"/>
    <col min="259" max="259" width="7.109375" style="22" bestFit="1" customWidth="1"/>
    <col min="260" max="261" width="7.88671875" style="22" bestFit="1" customWidth="1"/>
    <col min="262" max="262" width="6.109375" style="22" bestFit="1" customWidth="1"/>
    <col min="263" max="263" width="8" style="22" bestFit="1" customWidth="1"/>
    <col min="264" max="502" width="9.109375" style="22"/>
    <col min="503" max="503" width="5.33203125" style="22" customWidth="1"/>
    <col min="504" max="504" width="33.33203125" style="22" bestFit="1" customWidth="1"/>
    <col min="505" max="505" width="6" style="22" bestFit="1" customWidth="1"/>
    <col min="506" max="506" width="11.109375" style="22" customWidth="1"/>
    <col min="507" max="507" width="7.88671875" style="22" bestFit="1" customWidth="1"/>
    <col min="508" max="508" width="8.88671875" style="22" customWidth="1"/>
    <col min="509" max="509" width="7.5546875" style="22" bestFit="1" customWidth="1"/>
    <col min="510" max="512" width="6.44140625" style="22" bestFit="1" customWidth="1"/>
    <col min="513" max="514" width="6.6640625" style="22" bestFit="1" customWidth="1"/>
    <col min="515" max="515" width="7.109375" style="22" bestFit="1" customWidth="1"/>
    <col min="516" max="517" width="7.88671875" style="22" bestFit="1" customWidth="1"/>
    <col min="518" max="518" width="6.109375" style="22" bestFit="1" customWidth="1"/>
    <col min="519" max="519" width="8" style="22" bestFit="1" customWidth="1"/>
    <col min="520" max="758" width="9.109375" style="22"/>
    <col min="759" max="759" width="5.33203125" style="22" customWidth="1"/>
    <col min="760" max="760" width="33.33203125" style="22" bestFit="1" customWidth="1"/>
    <col min="761" max="761" width="6" style="22" bestFit="1" customWidth="1"/>
    <col min="762" max="762" width="11.109375" style="22" customWidth="1"/>
    <col min="763" max="763" width="7.88671875" style="22" bestFit="1" customWidth="1"/>
    <col min="764" max="764" width="8.88671875" style="22" customWidth="1"/>
    <col min="765" max="765" width="7.5546875" style="22" bestFit="1" customWidth="1"/>
    <col min="766" max="768" width="6.44140625" style="22" bestFit="1" customWidth="1"/>
    <col min="769" max="770" width="6.6640625" style="22" bestFit="1" customWidth="1"/>
    <col min="771" max="771" width="7.109375" style="22" bestFit="1" customWidth="1"/>
    <col min="772" max="773" width="7.88671875" style="22" bestFit="1" customWidth="1"/>
    <col min="774" max="774" width="6.109375" style="22" bestFit="1" customWidth="1"/>
    <col min="775" max="775" width="8" style="22" bestFit="1" customWidth="1"/>
    <col min="776" max="1014" width="9.109375" style="22"/>
    <col min="1015" max="1015" width="5.33203125" style="22" customWidth="1"/>
    <col min="1016" max="1016" width="33.33203125" style="22" bestFit="1" customWidth="1"/>
    <col min="1017" max="1017" width="6" style="22" bestFit="1" customWidth="1"/>
    <col min="1018" max="1018" width="11.109375" style="22" customWidth="1"/>
    <col min="1019" max="1019" width="7.88671875" style="22" bestFit="1" customWidth="1"/>
    <col min="1020" max="1020" width="8.88671875" style="22" customWidth="1"/>
    <col min="1021" max="1021" width="7.5546875" style="22" bestFit="1" customWidth="1"/>
    <col min="1022" max="1024" width="6.44140625" style="22" bestFit="1" customWidth="1"/>
    <col min="1025" max="1026" width="6.6640625" style="22" bestFit="1" customWidth="1"/>
    <col min="1027" max="1027" width="7.109375" style="22" bestFit="1" customWidth="1"/>
    <col min="1028" max="1029" width="7.88671875" style="22" bestFit="1" customWidth="1"/>
    <col min="1030" max="1030" width="6.109375" style="22" bestFit="1" customWidth="1"/>
    <col min="1031" max="1031" width="8" style="22" bestFit="1" customWidth="1"/>
    <col min="1032" max="1270" width="9.109375" style="22"/>
    <col min="1271" max="1271" width="5.33203125" style="22" customWidth="1"/>
    <col min="1272" max="1272" width="33.33203125" style="22" bestFit="1" customWidth="1"/>
    <col min="1273" max="1273" width="6" style="22" bestFit="1" customWidth="1"/>
    <col min="1274" max="1274" width="11.109375" style="22" customWidth="1"/>
    <col min="1275" max="1275" width="7.88671875" style="22" bestFit="1" customWidth="1"/>
    <col min="1276" max="1276" width="8.88671875" style="22" customWidth="1"/>
    <col min="1277" max="1277" width="7.5546875" style="22" bestFit="1" customWidth="1"/>
    <col min="1278" max="1280" width="6.44140625" style="22" bestFit="1" customWidth="1"/>
    <col min="1281" max="1282" width="6.6640625" style="22" bestFit="1" customWidth="1"/>
    <col min="1283" max="1283" width="7.109375" style="22" bestFit="1" customWidth="1"/>
    <col min="1284" max="1285" width="7.88671875" style="22" bestFit="1" customWidth="1"/>
    <col min="1286" max="1286" width="6.109375" style="22" bestFit="1" customWidth="1"/>
    <col min="1287" max="1287" width="8" style="22" bestFit="1" customWidth="1"/>
    <col min="1288" max="1526" width="9.109375" style="22"/>
    <col min="1527" max="1527" width="5.33203125" style="22" customWidth="1"/>
    <col min="1528" max="1528" width="33.33203125" style="22" bestFit="1" customWidth="1"/>
    <col min="1529" max="1529" width="6" style="22" bestFit="1" customWidth="1"/>
    <col min="1530" max="1530" width="11.109375" style="22" customWidth="1"/>
    <col min="1531" max="1531" width="7.88671875" style="22" bestFit="1" customWidth="1"/>
    <col min="1532" max="1532" width="8.88671875" style="22" customWidth="1"/>
    <col min="1533" max="1533" width="7.5546875" style="22" bestFit="1" customWidth="1"/>
    <col min="1534" max="1536" width="6.44140625" style="22" bestFit="1" customWidth="1"/>
    <col min="1537" max="1538" width="6.6640625" style="22" bestFit="1" customWidth="1"/>
    <col min="1539" max="1539" width="7.109375" style="22" bestFit="1" customWidth="1"/>
    <col min="1540" max="1541" width="7.88671875" style="22" bestFit="1" customWidth="1"/>
    <col min="1542" max="1542" width="6.109375" style="22" bestFit="1" customWidth="1"/>
    <col min="1543" max="1543" width="8" style="22" bestFit="1" customWidth="1"/>
    <col min="1544" max="1782" width="9.109375" style="22"/>
    <col min="1783" max="1783" width="5.33203125" style="22" customWidth="1"/>
    <col min="1784" max="1784" width="33.33203125" style="22" bestFit="1" customWidth="1"/>
    <col min="1785" max="1785" width="6" style="22" bestFit="1" customWidth="1"/>
    <col min="1786" max="1786" width="11.109375" style="22" customWidth="1"/>
    <col min="1787" max="1787" width="7.88671875" style="22" bestFit="1" customWidth="1"/>
    <col min="1788" max="1788" width="8.88671875" style="22" customWidth="1"/>
    <col min="1789" max="1789" width="7.5546875" style="22" bestFit="1" customWidth="1"/>
    <col min="1790" max="1792" width="6.44140625" style="22" bestFit="1" customWidth="1"/>
    <col min="1793" max="1794" width="6.6640625" style="22" bestFit="1" customWidth="1"/>
    <col min="1795" max="1795" width="7.109375" style="22" bestFit="1" customWidth="1"/>
    <col min="1796" max="1797" width="7.88671875" style="22" bestFit="1" customWidth="1"/>
    <col min="1798" max="1798" width="6.109375" style="22" bestFit="1" customWidth="1"/>
    <col min="1799" max="1799" width="8" style="22" bestFit="1" customWidth="1"/>
    <col min="1800" max="2038" width="9.109375" style="22"/>
    <col min="2039" max="2039" width="5.33203125" style="22" customWidth="1"/>
    <col min="2040" max="2040" width="33.33203125" style="22" bestFit="1" customWidth="1"/>
    <col min="2041" max="2041" width="6" style="22" bestFit="1" customWidth="1"/>
    <col min="2042" max="2042" width="11.109375" style="22" customWidth="1"/>
    <col min="2043" max="2043" width="7.88671875" style="22" bestFit="1" customWidth="1"/>
    <col min="2044" max="2044" width="8.88671875" style="22" customWidth="1"/>
    <col min="2045" max="2045" width="7.5546875" style="22" bestFit="1" customWidth="1"/>
    <col min="2046" max="2048" width="6.44140625" style="22" bestFit="1" customWidth="1"/>
    <col min="2049" max="2050" width="6.6640625" style="22" bestFit="1" customWidth="1"/>
    <col min="2051" max="2051" width="7.109375" style="22" bestFit="1" customWidth="1"/>
    <col min="2052" max="2053" width="7.88671875" style="22" bestFit="1" customWidth="1"/>
    <col min="2054" max="2054" width="6.109375" style="22" bestFit="1" customWidth="1"/>
    <col min="2055" max="2055" width="8" style="22" bestFit="1" customWidth="1"/>
    <col min="2056" max="2294" width="9.109375" style="22"/>
    <col min="2295" max="2295" width="5.33203125" style="22" customWidth="1"/>
    <col min="2296" max="2296" width="33.33203125" style="22" bestFit="1" customWidth="1"/>
    <col min="2297" max="2297" width="6" style="22" bestFit="1" customWidth="1"/>
    <col min="2298" max="2298" width="11.109375" style="22" customWidth="1"/>
    <col min="2299" max="2299" width="7.88671875" style="22" bestFit="1" customWidth="1"/>
    <col min="2300" max="2300" width="8.88671875" style="22" customWidth="1"/>
    <col min="2301" max="2301" width="7.5546875" style="22" bestFit="1" customWidth="1"/>
    <col min="2302" max="2304" width="6.44140625" style="22" bestFit="1" customWidth="1"/>
    <col min="2305" max="2306" width="6.6640625" style="22" bestFit="1" customWidth="1"/>
    <col min="2307" max="2307" width="7.109375" style="22" bestFit="1" customWidth="1"/>
    <col min="2308" max="2309" width="7.88671875" style="22" bestFit="1" customWidth="1"/>
    <col min="2310" max="2310" width="6.109375" style="22" bestFit="1" customWidth="1"/>
    <col min="2311" max="2311" width="8" style="22" bestFit="1" customWidth="1"/>
    <col min="2312" max="2550" width="9.109375" style="22"/>
    <col min="2551" max="2551" width="5.33203125" style="22" customWidth="1"/>
    <col min="2552" max="2552" width="33.33203125" style="22" bestFit="1" customWidth="1"/>
    <col min="2553" max="2553" width="6" style="22" bestFit="1" customWidth="1"/>
    <col min="2554" max="2554" width="11.109375" style="22" customWidth="1"/>
    <col min="2555" max="2555" width="7.88671875" style="22" bestFit="1" customWidth="1"/>
    <col min="2556" max="2556" width="8.88671875" style="22" customWidth="1"/>
    <col min="2557" max="2557" width="7.5546875" style="22" bestFit="1" customWidth="1"/>
    <col min="2558" max="2560" width="6.44140625" style="22" bestFit="1" customWidth="1"/>
    <col min="2561" max="2562" width="6.6640625" style="22" bestFit="1" customWidth="1"/>
    <col min="2563" max="2563" width="7.109375" style="22" bestFit="1" customWidth="1"/>
    <col min="2564" max="2565" width="7.88671875" style="22" bestFit="1" customWidth="1"/>
    <col min="2566" max="2566" width="6.109375" style="22" bestFit="1" customWidth="1"/>
    <col min="2567" max="2567" width="8" style="22" bestFit="1" customWidth="1"/>
    <col min="2568" max="2806" width="9.109375" style="22"/>
    <col min="2807" max="2807" width="5.33203125" style="22" customWidth="1"/>
    <col min="2808" max="2808" width="33.33203125" style="22" bestFit="1" customWidth="1"/>
    <col min="2809" max="2809" width="6" style="22" bestFit="1" customWidth="1"/>
    <col min="2810" max="2810" width="11.109375" style="22" customWidth="1"/>
    <col min="2811" max="2811" width="7.88671875" style="22" bestFit="1" customWidth="1"/>
    <col min="2812" max="2812" width="8.88671875" style="22" customWidth="1"/>
    <col min="2813" max="2813" width="7.5546875" style="22" bestFit="1" customWidth="1"/>
    <col min="2814" max="2816" width="6.44140625" style="22" bestFit="1" customWidth="1"/>
    <col min="2817" max="2818" width="6.6640625" style="22" bestFit="1" customWidth="1"/>
    <col min="2819" max="2819" width="7.109375" style="22" bestFit="1" customWidth="1"/>
    <col min="2820" max="2821" width="7.88671875" style="22" bestFit="1" customWidth="1"/>
    <col min="2822" max="2822" width="6.109375" style="22" bestFit="1" customWidth="1"/>
    <col min="2823" max="2823" width="8" style="22" bestFit="1" customWidth="1"/>
    <col min="2824" max="3062" width="9.109375" style="22"/>
    <col min="3063" max="3063" width="5.33203125" style="22" customWidth="1"/>
    <col min="3064" max="3064" width="33.33203125" style="22" bestFit="1" customWidth="1"/>
    <col min="3065" max="3065" width="6" style="22" bestFit="1" customWidth="1"/>
    <col min="3066" max="3066" width="11.109375" style="22" customWidth="1"/>
    <col min="3067" max="3067" width="7.88671875" style="22" bestFit="1" customWidth="1"/>
    <col min="3068" max="3068" width="8.88671875" style="22" customWidth="1"/>
    <col min="3069" max="3069" width="7.5546875" style="22" bestFit="1" customWidth="1"/>
    <col min="3070" max="3072" width="6.44140625" style="22" bestFit="1" customWidth="1"/>
    <col min="3073" max="3074" width="6.6640625" style="22" bestFit="1" customWidth="1"/>
    <col min="3075" max="3075" width="7.109375" style="22" bestFit="1" customWidth="1"/>
    <col min="3076" max="3077" width="7.88671875" style="22" bestFit="1" customWidth="1"/>
    <col min="3078" max="3078" width="6.109375" style="22" bestFit="1" customWidth="1"/>
    <col min="3079" max="3079" width="8" style="22" bestFit="1" customWidth="1"/>
    <col min="3080" max="3318" width="9.109375" style="22"/>
    <col min="3319" max="3319" width="5.33203125" style="22" customWidth="1"/>
    <col min="3320" max="3320" width="33.33203125" style="22" bestFit="1" customWidth="1"/>
    <col min="3321" max="3321" width="6" style="22" bestFit="1" customWidth="1"/>
    <col min="3322" max="3322" width="11.109375" style="22" customWidth="1"/>
    <col min="3323" max="3323" width="7.88671875" style="22" bestFit="1" customWidth="1"/>
    <col min="3324" max="3324" width="8.88671875" style="22" customWidth="1"/>
    <col min="3325" max="3325" width="7.5546875" style="22" bestFit="1" customWidth="1"/>
    <col min="3326" max="3328" width="6.44140625" style="22" bestFit="1" customWidth="1"/>
    <col min="3329" max="3330" width="6.6640625" style="22" bestFit="1" customWidth="1"/>
    <col min="3331" max="3331" width="7.109375" style="22" bestFit="1" customWidth="1"/>
    <col min="3332" max="3333" width="7.88671875" style="22" bestFit="1" customWidth="1"/>
    <col min="3334" max="3334" width="6.109375" style="22" bestFit="1" customWidth="1"/>
    <col min="3335" max="3335" width="8" style="22" bestFit="1" customWidth="1"/>
    <col min="3336" max="3574" width="9.109375" style="22"/>
    <col min="3575" max="3575" width="5.33203125" style="22" customWidth="1"/>
    <col min="3576" max="3576" width="33.33203125" style="22" bestFit="1" customWidth="1"/>
    <col min="3577" max="3577" width="6" style="22" bestFit="1" customWidth="1"/>
    <col min="3578" max="3578" width="11.109375" style="22" customWidth="1"/>
    <col min="3579" max="3579" width="7.88671875" style="22" bestFit="1" customWidth="1"/>
    <col min="3580" max="3580" width="8.88671875" style="22" customWidth="1"/>
    <col min="3581" max="3581" width="7.5546875" style="22" bestFit="1" customWidth="1"/>
    <col min="3582" max="3584" width="6.44140625" style="22" bestFit="1" customWidth="1"/>
    <col min="3585" max="3586" width="6.6640625" style="22" bestFit="1" customWidth="1"/>
    <col min="3587" max="3587" width="7.109375" style="22" bestFit="1" customWidth="1"/>
    <col min="3588" max="3589" width="7.88671875" style="22" bestFit="1" customWidth="1"/>
    <col min="3590" max="3590" width="6.109375" style="22" bestFit="1" customWidth="1"/>
    <col min="3591" max="3591" width="8" style="22" bestFit="1" customWidth="1"/>
    <col min="3592" max="3830" width="9.109375" style="22"/>
    <col min="3831" max="3831" width="5.33203125" style="22" customWidth="1"/>
    <col min="3832" max="3832" width="33.33203125" style="22" bestFit="1" customWidth="1"/>
    <col min="3833" max="3833" width="6" style="22" bestFit="1" customWidth="1"/>
    <col min="3834" max="3834" width="11.109375" style="22" customWidth="1"/>
    <col min="3835" max="3835" width="7.88671875" style="22" bestFit="1" customWidth="1"/>
    <col min="3836" max="3836" width="8.88671875" style="22" customWidth="1"/>
    <col min="3837" max="3837" width="7.5546875" style="22" bestFit="1" customWidth="1"/>
    <col min="3838" max="3840" width="6.44140625" style="22" bestFit="1" customWidth="1"/>
    <col min="3841" max="3842" width="6.6640625" style="22" bestFit="1" customWidth="1"/>
    <col min="3843" max="3843" width="7.109375" style="22" bestFit="1" customWidth="1"/>
    <col min="3844" max="3845" width="7.88671875" style="22" bestFit="1" customWidth="1"/>
    <col min="3846" max="3846" width="6.109375" style="22" bestFit="1" customWidth="1"/>
    <col min="3847" max="3847" width="8" style="22" bestFit="1" customWidth="1"/>
    <col min="3848" max="4086" width="9.109375" style="22"/>
    <col min="4087" max="4087" width="5.33203125" style="22" customWidth="1"/>
    <col min="4088" max="4088" width="33.33203125" style="22" bestFit="1" customWidth="1"/>
    <col min="4089" max="4089" width="6" style="22" bestFit="1" customWidth="1"/>
    <col min="4090" max="4090" width="11.109375" style="22" customWidth="1"/>
    <col min="4091" max="4091" width="7.88671875" style="22" bestFit="1" customWidth="1"/>
    <col min="4092" max="4092" width="8.88671875" style="22" customWidth="1"/>
    <col min="4093" max="4093" width="7.5546875" style="22" bestFit="1" customWidth="1"/>
    <col min="4094" max="4096" width="6.44140625" style="22" bestFit="1" customWidth="1"/>
    <col min="4097" max="4098" width="6.6640625" style="22" bestFit="1" customWidth="1"/>
    <col min="4099" max="4099" width="7.109375" style="22" bestFit="1" customWidth="1"/>
    <col min="4100" max="4101" width="7.88671875" style="22" bestFit="1" customWidth="1"/>
    <col min="4102" max="4102" width="6.109375" style="22" bestFit="1" customWidth="1"/>
    <col min="4103" max="4103" width="8" style="22" bestFit="1" customWidth="1"/>
    <col min="4104" max="4342" width="9.109375" style="22"/>
    <col min="4343" max="4343" width="5.33203125" style="22" customWidth="1"/>
    <col min="4344" max="4344" width="33.33203125" style="22" bestFit="1" customWidth="1"/>
    <col min="4345" max="4345" width="6" style="22" bestFit="1" customWidth="1"/>
    <col min="4346" max="4346" width="11.109375" style="22" customWidth="1"/>
    <col min="4347" max="4347" width="7.88671875" style="22" bestFit="1" customWidth="1"/>
    <col min="4348" max="4348" width="8.88671875" style="22" customWidth="1"/>
    <col min="4349" max="4349" width="7.5546875" style="22" bestFit="1" customWidth="1"/>
    <col min="4350" max="4352" width="6.44140625" style="22" bestFit="1" customWidth="1"/>
    <col min="4353" max="4354" width="6.6640625" style="22" bestFit="1" customWidth="1"/>
    <col min="4355" max="4355" width="7.109375" style="22" bestFit="1" customWidth="1"/>
    <col min="4356" max="4357" width="7.88671875" style="22" bestFit="1" customWidth="1"/>
    <col min="4358" max="4358" width="6.109375" style="22" bestFit="1" customWidth="1"/>
    <col min="4359" max="4359" width="8" style="22" bestFit="1" customWidth="1"/>
    <col min="4360" max="4598" width="9.109375" style="22"/>
    <col min="4599" max="4599" width="5.33203125" style="22" customWidth="1"/>
    <col min="4600" max="4600" width="33.33203125" style="22" bestFit="1" customWidth="1"/>
    <col min="4601" max="4601" width="6" style="22" bestFit="1" customWidth="1"/>
    <col min="4602" max="4602" width="11.109375" style="22" customWidth="1"/>
    <col min="4603" max="4603" width="7.88671875" style="22" bestFit="1" customWidth="1"/>
    <col min="4604" max="4604" width="8.88671875" style="22" customWidth="1"/>
    <col min="4605" max="4605" width="7.5546875" style="22" bestFit="1" customWidth="1"/>
    <col min="4606" max="4608" width="6.44140625" style="22" bestFit="1" customWidth="1"/>
    <col min="4609" max="4610" width="6.6640625" style="22" bestFit="1" customWidth="1"/>
    <col min="4611" max="4611" width="7.109375" style="22" bestFit="1" customWidth="1"/>
    <col min="4612" max="4613" width="7.88671875" style="22" bestFit="1" customWidth="1"/>
    <col min="4614" max="4614" width="6.109375" style="22" bestFit="1" customWidth="1"/>
    <col min="4615" max="4615" width="8" style="22" bestFit="1" customWidth="1"/>
    <col min="4616" max="4854" width="9.109375" style="22"/>
    <col min="4855" max="4855" width="5.33203125" style="22" customWidth="1"/>
    <col min="4856" max="4856" width="33.33203125" style="22" bestFit="1" customWidth="1"/>
    <col min="4857" max="4857" width="6" style="22" bestFit="1" customWidth="1"/>
    <col min="4858" max="4858" width="11.109375" style="22" customWidth="1"/>
    <col min="4859" max="4859" width="7.88671875" style="22" bestFit="1" customWidth="1"/>
    <col min="4860" max="4860" width="8.88671875" style="22" customWidth="1"/>
    <col min="4861" max="4861" width="7.5546875" style="22" bestFit="1" customWidth="1"/>
    <col min="4862" max="4864" width="6.44140625" style="22" bestFit="1" customWidth="1"/>
    <col min="4865" max="4866" width="6.6640625" style="22" bestFit="1" customWidth="1"/>
    <col min="4867" max="4867" width="7.109375" style="22" bestFit="1" customWidth="1"/>
    <col min="4868" max="4869" width="7.88671875" style="22" bestFit="1" customWidth="1"/>
    <col min="4870" max="4870" width="6.109375" style="22" bestFit="1" customWidth="1"/>
    <col min="4871" max="4871" width="8" style="22" bestFit="1" customWidth="1"/>
    <col min="4872" max="5110" width="9.109375" style="22"/>
    <col min="5111" max="5111" width="5.33203125" style="22" customWidth="1"/>
    <col min="5112" max="5112" width="33.33203125" style="22" bestFit="1" customWidth="1"/>
    <col min="5113" max="5113" width="6" style="22" bestFit="1" customWidth="1"/>
    <col min="5114" max="5114" width="11.109375" style="22" customWidth="1"/>
    <col min="5115" max="5115" width="7.88671875" style="22" bestFit="1" customWidth="1"/>
    <col min="5116" max="5116" width="8.88671875" style="22" customWidth="1"/>
    <col min="5117" max="5117" width="7.5546875" style="22" bestFit="1" customWidth="1"/>
    <col min="5118" max="5120" width="6.44140625" style="22" bestFit="1" customWidth="1"/>
    <col min="5121" max="5122" width="6.6640625" style="22" bestFit="1" customWidth="1"/>
    <col min="5123" max="5123" width="7.109375" style="22" bestFit="1" customWidth="1"/>
    <col min="5124" max="5125" width="7.88671875" style="22" bestFit="1" customWidth="1"/>
    <col min="5126" max="5126" width="6.109375" style="22" bestFit="1" customWidth="1"/>
    <col min="5127" max="5127" width="8" style="22" bestFit="1" customWidth="1"/>
    <col min="5128" max="5366" width="9.109375" style="22"/>
    <col min="5367" max="5367" width="5.33203125" style="22" customWidth="1"/>
    <col min="5368" max="5368" width="33.33203125" style="22" bestFit="1" customWidth="1"/>
    <col min="5369" max="5369" width="6" style="22" bestFit="1" customWidth="1"/>
    <col min="5370" max="5370" width="11.109375" style="22" customWidth="1"/>
    <col min="5371" max="5371" width="7.88671875" style="22" bestFit="1" customWidth="1"/>
    <col min="5372" max="5372" width="8.88671875" style="22" customWidth="1"/>
    <col min="5373" max="5373" width="7.5546875" style="22" bestFit="1" customWidth="1"/>
    <col min="5374" max="5376" width="6.44140625" style="22" bestFit="1" customWidth="1"/>
    <col min="5377" max="5378" width="6.6640625" style="22" bestFit="1" customWidth="1"/>
    <col min="5379" max="5379" width="7.109375" style="22" bestFit="1" customWidth="1"/>
    <col min="5380" max="5381" width="7.88671875" style="22" bestFit="1" customWidth="1"/>
    <col min="5382" max="5382" width="6.109375" style="22" bestFit="1" customWidth="1"/>
    <col min="5383" max="5383" width="8" style="22" bestFit="1" customWidth="1"/>
    <col min="5384" max="5622" width="9.109375" style="22"/>
    <col min="5623" max="5623" width="5.33203125" style="22" customWidth="1"/>
    <col min="5624" max="5624" width="33.33203125" style="22" bestFit="1" customWidth="1"/>
    <col min="5625" max="5625" width="6" style="22" bestFit="1" customWidth="1"/>
    <col min="5626" max="5626" width="11.109375" style="22" customWidth="1"/>
    <col min="5627" max="5627" width="7.88671875" style="22" bestFit="1" customWidth="1"/>
    <col min="5628" max="5628" width="8.88671875" style="22" customWidth="1"/>
    <col min="5629" max="5629" width="7.5546875" style="22" bestFit="1" customWidth="1"/>
    <col min="5630" max="5632" width="6.44140625" style="22" bestFit="1" customWidth="1"/>
    <col min="5633" max="5634" width="6.6640625" style="22" bestFit="1" customWidth="1"/>
    <col min="5635" max="5635" width="7.109375" style="22" bestFit="1" customWidth="1"/>
    <col min="5636" max="5637" width="7.88671875" style="22" bestFit="1" customWidth="1"/>
    <col min="5638" max="5638" width="6.109375" style="22" bestFit="1" customWidth="1"/>
    <col min="5639" max="5639" width="8" style="22" bestFit="1" customWidth="1"/>
    <col min="5640" max="5878" width="9.109375" style="22"/>
    <col min="5879" max="5879" width="5.33203125" style="22" customWidth="1"/>
    <col min="5880" max="5880" width="33.33203125" style="22" bestFit="1" customWidth="1"/>
    <col min="5881" max="5881" width="6" style="22" bestFit="1" customWidth="1"/>
    <col min="5882" max="5882" width="11.109375" style="22" customWidth="1"/>
    <col min="5883" max="5883" width="7.88671875" style="22" bestFit="1" customWidth="1"/>
    <col min="5884" max="5884" width="8.88671875" style="22" customWidth="1"/>
    <col min="5885" max="5885" width="7.5546875" style="22" bestFit="1" customWidth="1"/>
    <col min="5886" max="5888" width="6.44140625" style="22" bestFit="1" customWidth="1"/>
    <col min="5889" max="5890" width="6.6640625" style="22" bestFit="1" customWidth="1"/>
    <col min="5891" max="5891" width="7.109375" style="22" bestFit="1" customWidth="1"/>
    <col min="5892" max="5893" width="7.88671875" style="22" bestFit="1" customWidth="1"/>
    <col min="5894" max="5894" width="6.109375" style="22" bestFit="1" customWidth="1"/>
    <col min="5895" max="5895" width="8" style="22" bestFit="1" customWidth="1"/>
    <col min="5896" max="6134" width="9.109375" style="22"/>
    <col min="6135" max="6135" width="5.33203125" style="22" customWidth="1"/>
    <col min="6136" max="6136" width="33.33203125" style="22" bestFit="1" customWidth="1"/>
    <col min="6137" max="6137" width="6" style="22" bestFit="1" customWidth="1"/>
    <col min="6138" max="6138" width="11.109375" style="22" customWidth="1"/>
    <col min="6139" max="6139" width="7.88671875" style="22" bestFit="1" customWidth="1"/>
    <col min="6140" max="6140" width="8.88671875" style="22" customWidth="1"/>
    <col min="6141" max="6141" width="7.5546875" style="22" bestFit="1" customWidth="1"/>
    <col min="6142" max="6144" width="6.44140625" style="22" bestFit="1" customWidth="1"/>
    <col min="6145" max="6146" width="6.6640625" style="22" bestFit="1" customWidth="1"/>
    <col min="6147" max="6147" width="7.109375" style="22" bestFit="1" customWidth="1"/>
    <col min="6148" max="6149" width="7.88671875" style="22" bestFit="1" customWidth="1"/>
    <col min="6150" max="6150" width="6.109375" style="22" bestFit="1" customWidth="1"/>
    <col min="6151" max="6151" width="8" style="22" bestFit="1" customWidth="1"/>
    <col min="6152" max="6390" width="9.109375" style="22"/>
    <col min="6391" max="6391" width="5.33203125" style="22" customWidth="1"/>
    <col min="6392" max="6392" width="33.33203125" style="22" bestFit="1" customWidth="1"/>
    <col min="6393" max="6393" width="6" style="22" bestFit="1" customWidth="1"/>
    <col min="6394" max="6394" width="11.109375" style="22" customWidth="1"/>
    <col min="6395" max="6395" width="7.88671875" style="22" bestFit="1" customWidth="1"/>
    <col min="6396" max="6396" width="8.88671875" style="22" customWidth="1"/>
    <col min="6397" max="6397" width="7.5546875" style="22" bestFit="1" customWidth="1"/>
    <col min="6398" max="6400" width="6.44140625" style="22" bestFit="1" customWidth="1"/>
    <col min="6401" max="6402" width="6.6640625" style="22" bestFit="1" customWidth="1"/>
    <col min="6403" max="6403" width="7.109375" style="22" bestFit="1" customWidth="1"/>
    <col min="6404" max="6405" width="7.88671875" style="22" bestFit="1" customWidth="1"/>
    <col min="6406" max="6406" width="6.109375" style="22" bestFit="1" customWidth="1"/>
    <col min="6407" max="6407" width="8" style="22" bestFit="1" customWidth="1"/>
    <col min="6408" max="6646" width="9.109375" style="22"/>
    <col min="6647" max="6647" width="5.33203125" style="22" customWidth="1"/>
    <col min="6648" max="6648" width="33.33203125" style="22" bestFit="1" customWidth="1"/>
    <col min="6649" max="6649" width="6" style="22" bestFit="1" customWidth="1"/>
    <col min="6650" max="6650" width="11.109375" style="22" customWidth="1"/>
    <col min="6651" max="6651" width="7.88671875" style="22" bestFit="1" customWidth="1"/>
    <col min="6652" max="6652" width="8.88671875" style="22" customWidth="1"/>
    <col min="6653" max="6653" width="7.5546875" style="22" bestFit="1" customWidth="1"/>
    <col min="6654" max="6656" width="6.44140625" style="22" bestFit="1" customWidth="1"/>
    <col min="6657" max="6658" width="6.6640625" style="22" bestFit="1" customWidth="1"/>
    <col min="6659" max="6659" width="7.109375" style="22" bestFit="1" customWidth="1"/>
    <col min="6660" max="6661" width="7.88671875" style="22" bestFit="1" customWidth="1"/>
    <col min="6662" max="6662" width="6.109375" style="22" bestFit="1" customWidth="1"/>
    <col min="6663" max="6663" width="8" style="22" bestFit="1" customWidth="1"/>
    <col min="6664" max="6902" width="9.109375" style="22"/>
    <col min="6903" max="6903" width="5.33203125" style="22" customWidth="1"/>
    <col min="6904" max="6904" width="33.33203125" style="22" bestFit="1" customWidth="1"/>
    <col min="6905" max="6905" width="6" style="22" bestFit="1" customWidth="1"/>
    <col min="6906" max="6906" width="11.109375" style="22" customWidth="1"/>
    <col min="6907" max="6907" width="7.88671875" style="22" bestFit="1" customWidth="1"/>
    <col min="6908" max="6908" width="8.88671875" style="22" customWidth="1"/>
    <col min="6909" max="6909" width="7.5546875" style="22" bestFit="1" customWidth="1"/>
    <col min="6910" max="6912" width="6.44140625" style="22" bestFit="1" customWidth="1"/>
    <col min="6913" max="6914" width="6.6640625" style="22" bestFit="1" customWidth="1"/>
    <col min="6915" max="6915" width="7.109375" style="22" bestFit="1" customWidth="1"/>
    <col min="6916" max="6917" width="7.88671875" style="22" bestFit="1" customWidth="1"/>
    <col min="6918" max="6918" width="6.109375" style="22" bestFit="1" customWidth="1"/>
    <col min="6919" max="6919" width="8" style="22" bestFit="1" customWidth="1"/>
    <col min="6920" max="7158" width="9.109375" style="22"/>
    <col min="7159" max="7159" width="5.33203125" style="22" customWidth="1"/>
    <col min="7160" max="7160" width="33.33203125" style="22" bestFit="1" customWidth="1"/>
    <col min="7161" max="7161" width="6" style="22" bestFit="1" customWidth="1"/>
    <col min="7162" max="7162" width="11.109375" style="22" customWidth="1"/>
    <col min="7163" max="7163" width="7.88671875" style="22" bestFit="1" customWidth="1"/>
    <col min="7164" max="7164" width="8.88671875" style="22" customWidth="1"/>
    <col min="7165" max="7165" width="7.5546875" style="22" bestFit="1" customWidth="1"/>
    <col min="7166" max="7168" width="6.44140625" style="22" bestFit="1" customWidth="1"/>
    <col min="7169" max="7170" width="6.6640625" style="22" bestFit="1" customWidth="1"/>
    <col min="7171" max="7171" width="7.109375" style="22" bestFit="1" customWidth="1"/>
    <col min="7172" max="7173" width="7.88671875" style="22" bestFit="1" customWidth="1"/>
    <col min="7174" max="7174" width="6.109375" style="22" bestFit="1" customWidth="1"/>
    <col min="7175" max="7175" width="8" style="22" bestFit="1" customWidth="1"/>
    <col min="7176" max="7414" width="9.109375" style="22"/>
    <col min="7415" max="7415" width="5.33203125" style="22" customWidth="1"/>
    <col min="7416" max="7416" width="33.33203125" style="22" bestFit="1" customWidth="1"/>
    <col min="7417" max="7417" width="6" style="22" bestFit="1" customWidth="1"/>
    <col min="7418" max="7418" width="11.109375" style="22" customWidth="1"/>
    <col min="7419" max="7419" width="7.88671875" style="22" bestFit="1" customWidth="1"/>
    <col min="7420" max="7420" width="8.88671875" style="22" customWidth="1"/>
    <col min="7421" max="7421" width="7.5546875" style="22" bestFit="1" customWidth="1"/>
    <col min="7422" max="7424" width="6.44140625" style="22" bestFit="1" customWidth="1"/>
    <col min="7425" max="7426" width="6.6640625" style="22" bestFit="1" customWidth="1"/>
    <col min="7427" max="7427" width="7.109375" style="22" bestFit="1" customWidth="1"/>
    <col min="7428" max="7429" width="7.88671875" style="22" bestFit="1" customWidth="1"/>
    <col min="7430" max="7430" width="6.109375" style="22" bestFit="1" customWidth="1"/>
    <col min="7431" max="7431" width="8" style="22" bestFit="1" customWidth="1"/>
    <col min="7432" max="7670" width="9.109375" style="22"/>
    <col min="7671" max="7671" width="5.33203125" style="22" customWidth="1"/>
    <col min="7672" max="7672" width="33.33203125" style="22" bestFit="1" customWidth="1"/>
    <col min="7673" max="7673" width="6" style="22" bestFit="1" customWidth="1"/>
    <col min="7674" max="7674" width="11.109375" style="22" customWidth="1"/>
    <col min="7675" max="7675" width="7.88671875" style="22" bestFit="1" customWidth="1"/>
    <col min="7676" max="7676" width="8.88671875" style="22" customWidth="1"/>
    <col min="7677" max="7677" width="7.5546875" style="22" bestFit="1" customWidth="1"/>
    <col min="7678" max="7680" width="6.44140625" style="22" bestFit="1" customWidth="1"/>
    <col min="7681" max="7682" width="6.6640625" style="22" bestFit="1" customWidth="1"/>
    <col min="7683" max="7683" width="7.109375" style="22" bestFit="1" customWidth="1"/>
    <col min="7684" max="7685" width="7.88671875" style="22" bestFit="1" customWidth="1"/>
    <col min="7686" max="7686" width="6.109375" style="22" bestFit="1" customWidth="1"/>
    <col min="7687" max="7687" width="8" style="22" bestFit="1" customWidth="1"/>
    <col min="7688" max="7926" width="9.109375" style="22"/>
    <col min="7927" max="7927" width="5.33203125" style="22" customWidth="1"/>
    <col min="7928" max="7928" width="33.33203125" style="22" bestFit="1" customWidth="1"/>
    <col min="7929" max="7929" width="6" style="22" bestFit="1" customWidth="1"/>
    <col min="7930" max="7930" width="11.109375" style="22" customWidth="1"/>
    <col min="7931" max="7931" width="7.88671875" style="22" bestFit="1" customWidth="1"/>
    <col min="7932" max="7932" width="8.88671875" style="22" customWidth="1"/>
    <col min="7933" max="7933" width="7.5546875" style="22" bestFit="1" customWidth="1"/>
    <col min="7934" max="7936" width="6.44140625" style="22" bestFit="1" customWidth="1"/>
    <col min="7937" max="7938" width="6.6640625" style="22" bestFit="1" customWidth="1"/>
    <col min="7939" max="7939" width="7.109375" style="22" bestFit="1" customWidth="1"/>
    <col min="7940" max="7941" width="7.88671875" style="22" bestFit="1" customWidth="1"/>
    <col min="7942" max="7942" width="6.109375" style="22" bestFit="1" customWidth="1"/>
    <col min="7943" max="7943" width="8" style="22" bestFit="1" customWidth="1"/>
    <col min="7944" max="8182" width="9.109375" style="22"/>
    <col min="8183" max="8183" width="5.33203125" style="22" customWidth="1"/>
    <col min="8184" max="8184" width="33.33203125" style="22" bestFit="1" customWidth="1"/>
    <col min="8185" max="8185" width="6" style="22" bestFit="1" customWidth="1"/>
    <col min="8186" max="8186" width="11.109375" style="22" customWidth="1"/>
    <col min="8187" max="8187" width="7.88671875" style="22" bestFit="1" customWidth="1"/>
    <col min="8188" max="8188" width="8.88671875" style="22" customWidth="1"/>
    <col min="8189" max="8189" width="7.5546875" style="22" bestFit="1" customWidth="1"/>
    <col min="8190" max="8192" width="6.44140625" style="22" bestFit="1" customWidth="1"/>
    <col min="8193" max="8194" width="6.6640625" style="22" bestFit="1" customWidth="1"/>
    <col min="8195" max="8195" width="7.109375" style="22" bestFit="1" customWidth="1"/>
    <col min="8196" max="8197" width="7.88671875" style="22" bestFit="1" customWidth="1"/>
    <col min="8198" max="8198" width="6.109375" style="22" bestFit="1" customWidth="1"/>
    <col min="8199" max="8199" width="8" style="22" bestFit="1" customWidth="1"/>
    <col min="8200" max="8438" width="9.109375" style="22"/>
    <col min="8439" max="8439" width="5.33203125" style="22" customWidth="1"/>
    <col min="8440" max="8440" width="33.33203125" style="22" bestFit="1" customWidth="1"/>
    <col min="8441" max="8441" width="6" style="22" bestFit="1" customWidth="1"/>
    <col min="8442" max="8442" width="11.109375" style="22" customWidth="1"/>
    <col min="8443" max="8443" width="7.88671875" style="22" bestFit="1" customWidth="1"/>
    <col min="8444" max="8444" width="8.88671875" style="22" customWidth="1"/>
    <col min="8445" max="8445" width="7.5546875" style="22" bestFit="1" customWidth="1"/>
    <col min="8446" max="8448" width="6.44140625" style="22" bestFit="1" customWidth="1"/>
    <col min="8449" max="8450" width="6.6640625" style="22" bestFit="1" customWidth="1"/>
    <col min="8451" max="8451" width="7.109375" style="22" bestFit="1" customWidth="1"/>
    <col min="8452" max="8453" width="7.88671875" style="22" bestFit="1" customWidth="1"/>
    <col min="8454" max="8454" width="6.109375" style="22" bestFit="1" customWidth="1"/>
    <col min="8455" max="8455" width="8" style="22" bestFit="1" customWidth="1"/>
    <col min="8456" max="8694" width="9.109375" style="22"/>
    <col min="8695" max="8695" width="5.33203125" style="22" customWidth="1"/>
    <col min="8696" max="8696" width="33.33203125" style="22" bestFit="1" customWidth="1"/>
    <col min="8697" max="8697" width="6" style="22" bestFit="1" customWidth="1"/>
    <col min="8698" max="8698" width="11.109375" style="22" customWidth="1"/>
    <col min="8699" max="8699" width="7.88671875" style="22" bestFit="1" customWidth="1"/>
    <col min="8700" max="8700" width="8.88671875" style="22" customWidth="1"/>
    <col min="8701" max="8701" width="7.5546875" style="22" bestFit="1" customWidth="1"/>
    <col min="8702" max="8704" width="6.44140625" style="22" bestFit="1" customWidth="1"/>
    <col min="8705" max="8706" width="6.6640625" style="22" bestFit="1" customWidth="1"/>
    <col min="8707" max="8707" width="7.109375" style="22" bestFit="1" customWidth="1"/>
    <col min="8708" max="8709" width="7.88671875" style="22" bestFit="1" customWidth="1"/>
    <col min="8710" max="8710" width="6.109375" style="22" bestFit="1" customWidth="1"/>
    <col min="8711" max="8711" width="8" style="22" bestFit="1" customWidth="1"/>
    <col min="8712" max="8950" width="9.109375" style="22"/>
    <col min="8951" max="8951" width="5.33203125" style="22" customWidth="1"/>
    <col min="8952" max="8952" width="33.33203125" style="22" bestFit="1" customWidth="1"/>
    <col min="8953" max="8953" width="6" style="22" bestFit="1" customWidth="1"/>
    <col min="8954" max="8954" width="11.109375" style="22" customWidth="1"/>
    <col min="8955" max="8955" width="7.88671875" style="22" bestFit="1" customWidth="1"/>
    <col min="8956" max="8956" width="8.88671875" style="22" customWidth="1"/>
    <col min="8957" max="8957" width="7.5546875" style="22" bestFit="1" customWidth="1"/>
    <col min="8958" max="8960" width="6.44140625" style="22" bestFit="1" customWidth="1"/>
    <col min="8961" max="8962" width="6.6640625" style="22" bestFit="1" customWidth="1"/>
    <col min="8963" max="8963" width="7.109375" style="22" bestFit="1" customWidth="1"/>
    <col min="8964" max="8965" width="7.88671875" style="22" bestFit="1" customWidth="1"/>
    <col min="8966" max="8966" width="6.109375" style="22" bestFit="1" customWidth="1"/>
    <col min="8967" max="8967" width="8" style="22" bestFit="1" customWidth="1"/>
    <col min="8968" max="9206" width="9.109375" style="22"/>
    <col min="9207" max="9207" width="5.33203125" style="22" customWidth="1"/>
    <col min="9208" max="9208" width="33.33203125" style="22" bestFit="1" customWidth="1"/>
    <col min="9209" max="9209" width="6" style="22" bestFit="1" customWidth="1"/>
    <col min="9210" max="9210" width="11.109375" style="22" customWidth="1"/>
    <col min="9211" max="9211" width="7.88671875" style="22" bestFit="1" customWidth="1"/>
    <col min="9212" max="9212" width="8.88671875" style="22" customWidth="1"/>
    <col min="9213" max="9213" width="7.5546875" style="22" bestFit="1" customWidth="1"/>
    <col min="9214" max="9216" width="6.44140625" style="22" bestFit="1" customWidth="1"/>
    <col min="9217" max="9218" width="6.6640625" style="22" bestFit="1" customWidth="1"/>
    <col min="9219" max="9219" width="7.109375" style="22" bestFit="1" customWidth="1"/>
    <col min="9220" max="9221" width="7.88671875" style="22" bestFit="1" customWidth="1"/>
    <col min="9222" max="9222" width="6.109375" style="22" bestFit="1" customWidth="1"/>
    <col min="9223" max="9223" width="8" style="22" bestFit="1" customWidth="1"/>
    <col min="9224" max="9462" width="9.109375" style="22"/>
    <col min="9463" max="9463" width="5.33203125" style="22" customWidth="1"/>
    <col min="9464" max="9464" width="33.33203125" style="22" bestFit="1" customWidth="1"/>
    <col min="9465" max="9465" width="6" style="22" bestFit="1" customWidth="1"/>
    <col min="9466" max="9466" width="11.109375" style="22" customWidth="1"/>
    <col min="9467" max="9467" width="7.88671875" style="22" bestFit="1" customWidth="1"/>
    <col min="9468" max="9468" width="8.88671875" style="22" customWidth="1"/>
    <col min="9469" max="9469" width="7.5546875" style="22" bestFit="1" customWidth="1"/>
    <col min="9470" max="9472" width="6.44140625" style="22" bestFit="1" customWidth="1"/>
    <col min="9473" max="9474" width="6.6640625" style="22" bestFit="1" customWidth="1"/>
    <col min="9475" max="9475" width="7.109375" style="22" bestFit="1" customWidth="1"/>
    <col min="9476" max="9477" width="7.88671875" style="22" bestFit="1" customWidth="1"/>
    <col min="9478" max="9478" width="6.109375" style="22" bestFit="1" customWidth="1"/>
    <col min="9479" max="9479" width="8" style="22" bestFit="1" customWidth="1"/>
    <col min="9480" max="9718" width="9.109375" style="22"/>
    <col min="9719" max="9719" width="5.33203125" style="22" customWidth="1"/>
    <col min="9720" max="9720" width="33.33203125" style="22" bestFit="1" customWidth="1"/>
    <col min="9721" max="9721" width="6" style="22" bestFit="1" customWidth="1"/>
    <col min="9722" max="9722" width="11.109375" style="22" customWidth="1"/>
    <col min="9723" max="9723" width="7.88671875" style="22" bestFit="1" customWidth="1"/>
    <col min="9724" max="9724" width="8.88671875" style="22" customWidth="1"/>
    <col min="9725" max="9725" width="7.5546875" style="22" bestFit="1" customWidth="1"/>
    <col min="9726" max="9728" width="6.44140625" style="22" bestFit="1" customWidth="1"/>
    <col min="9729" max="9730" width="6.6640625" style="22" bestFit="1" customWidth="1"/>
    <col min="9731" max="9731" width="7.109375" style="22" bestFit="1" customWidth="1"/>
    <col min="9732" max="9733" width="7.88671875" style="22" bestFit="1" customWidth="1"/>
    <col min="9734" max="9734" width="6.109375" style="22" bestFit="1" customWidth="1"/>
    <col min="9735" max="9735" width="8" style="22" bestFit="1" customWidth="1"/>
    <col min="9736" max="9974" width="9.109375" style="22"/>
    <col min="9975" max="9975" width="5.33203125" style="22" customWidth="1"/>
    <col min="9976" max="9976" width="33.33203125" style="22" bestFit="1" customWidth="1"/>
    <col min="9977" max="9977" width="6" style="22" bestFit="1" customWidth="1"/>
    <col min="9978" max="9978" width="11.109375" style="22" customWidth="1"/>
    <col min="9979" max="9979" width="7.88671875" style="22" bestFit="1" customWidth="1"/>
    <col min="9980" max="9980" width="8.88671875" style="22" customWidth="1"/>
    <col min="9981" max="9981" width="7.5546875" style="22" bestFit="1" customWidth="1"/>
    <col min="9982" max="9984" width="6.44140625" style="22" bestFit="1" customWidth="1"/>
    <col min="9985" max="9986" width="6.6640625" style="22" bestFit="1" customWidth="1"/>
    <col min="9987" max="9987" width="7.109375" style="22" bestFit="1" customWidth="1"/>
    <col min="9988" max="9989" width="7.88671875" style="22" bestFit="1" customWidth="1"/>
    <col min="9990" max="9990" width="6.109375" style="22" bestFit="1" customWidth="1"/>
    <col min="9991" max="9991" width="8" style="22" bestFit="1" customWidth="1"/>
    <col min="9992" max="10230" width="9.109375" style="22"/>
    <col min="10231" max="10231" width="5.33203125" style="22" customWidth="1"/>
    <col min="10232" max="10232" width="33.33203125" style="22" bestFit="1" customWidth="1"/>
    <col min="10233" max="10233" width="6" style="22" bestFit="1" customWidth="1"/>
    <col min="10234" max="10234" width="11.109375" style="22" customWidth="1"/>
    <col min="10235" max="10235" width="7.88671875" style="22" bestFit="1" customWidth="1"/>
    <col min="10236" max="10236" width="8.88671875" style="22" customWidth="1"/>
    <col min="10237" max="10237" width="7.5546875" style="22" bestFit="1" customWidth="1"/>
    <col min="10238" max="10240" width="6.44140625" style="22" bestFit="1" customWidth="1"/>
    <col min="10241" max="10242" width="6.6640625" style="22" bestFit="1" customWidth="1"/>
    <col min="10243" max="10243" width="7.109375" style="22" bestFit="1" customWidth="1"/>
    <col min="10244" max="10245" width="7.88671875" style="22" bestFit="1" customWidth="1"/>
    <col min="10246" max="10246" width="6.109375" style="22" bestFit="1" customWidth="1"/>
    <col min="10247" max="10247" width="8" style="22" bestFit="1" customWidth="1"/>
    <col min="10248" max="10486" width="9.109375" style="22"/>
    <col min="10487" max="10487" width="5.33203125" style="22" customWidth="1"/>
    <col min="10488" max="10488" width="33.33203125" style="22" bestFit="1" customWidth="1"/>
    <col min="10489" max="10489" width="6" style="22" bestFit="1" customWidth="1"/>
    <col min="10490" max="10490" width="11.109375" style="22" customWidth="1"/>
    <col min="10491" max="10491" width="7.88671875" style="22" bestFit="1" customWidth="1"/>
    <col min="10492" max="10492" width="8.88671875" style="22" customWidth="1"/>
    <col min="10493" max="10493" width="7.5546875" style="22" bestFit="1" customWidth="1"/>
    <col min="10494" max="10496" width="6.44140625" style="22" bestFit="1" customWidth="1"/>
    <col min="10497" max="10498" width="6.6640625" style="22" bestFit="1" customWidth="1"/>
    <col min="10499" max="10499" width="7.109375" style="22" bestFit="1" customWidth="1"/>
    <col min="10500" max="10501" width="7.88671875" style="22" bestFit="1" customWidth="1"/>
    <col min="10502" max="10502" width="6.109375" style="22" bestFit="1" customWidth="1"/>
    <col min="10503" max="10503" width="8" style="22" bestFit="1" customWidth="1"/>
    <col min="10504" max="10742" width="9.109375" style="22"/>
    <col min="10743" max="10743" width="5.33203125" style="22" customWidth="1"/>
    <col min="10744" max="10744" width="33.33203125" style="22" bestFit="1" customWidth="1"/>
    <col min="10745" max="10745" width="6" style="22" bestFit="1" customWidth="1"/>
    <col min="10746" max="10746" width="11.109375" style="22" customWidth="1"/>
    <col min="10747" max="10747" width="7.88671875" style="22" bestFit="1" customWidth="1"/>
    <col min="10748" max="10748" width="8.88671875" style="22" customWidth="1"/>
    <col min="10749" max="10749" width="7.5546875" style="22" bestFit="1" customWidth="1"/>
    <col min="10750" max="10752" width="6.44140625" style="22" bestFit="1" customWidth="1"/>
    <col min="10753" max="10754" width="6.6640625" style="22" bestFit="1" customWidth="1"/>
    <col min="10755" max="10755" width="7.109375" style="22" bestFit="1" customWidth="1"/>
    <col min="10756" max="10757" width="7.88671875" style="22" bestFit="1" customWidth="1"/>
    <col min="10758" max="10758" width="6.109375" style="22" bestFit="1" customWidth="1"/>
    <col min="10759" max="10759" width="8" style="22" bestFit="1" customWidth="1"/>
    <col min="10760" max="10998" width="9.109375" style="22"/>
    <col min="10999" max="10999" width="5.33203125" style="22" customWidth="1"/>
    <col min="11000" max="11000" width="33.33203125" style="22" bestFit="1" customWidth="1"/>
    <col min="11001" max="11001" width="6" style="22" bestFit="1" customWidth="1"/>
    <col min="11002" max="11002" width="11.109375" style="22" customWidth="1"/>
    <col min="11003" max="11003" width="7.88671875" style="22" bestFit="1" customWidth="1"/>
    <col min="11004" max="11004" width="8.88671875" style="22" customWidth="1"/>
    <col min="11005" max="11005" width="7.5546875" style="22" bestFit="1" customWidth="1"/>
    <col min="11006" max="11008" width="6.44140625" style="22" bestFit="1" customWidth="1"/>
    <col min="11009" max="11010" width="6.6640625" style="22" bestFit="1" customWidth="1"/>
    <col min="11011" max="11011" width="7.109375" style="22" bestFit="1" customWidth="1"/>
    <col min="11012" max="11013" width="7.88671875" style="22" bestFit="1" customWidth="1"/>
    <col min="11014" max="11014" width="6.109375" style="22" bestFit="1" customWidth="1"/>
    <col min="11015" max="11015" width="8" style="22" bestFit="1" customWidth="1"/>
    <col min="11016" max="11254" width="9.109375" style="22"/>
    <col min="11255" max="11255" width="5.33203125" style="22" customWidth="1"/>
    <col min="11256" max="11256" width="33.33203125" style="22" bestFit="1" customWidth="1"/>
    <col min="11257" max="11257" width="6" style="22" bestFit="1" customWidth="1"/>
    <col min="11258" max="11258" width="11.109375" style="22" customWidth="1"/>
    <col min="11259" max="11259" width="7.88671875" style="22" bestFit="1" customWidth="1"/>
    <col min="11260" max="11260" width="8.88671875" style="22" customWidth="1"/>
    <col min="11261" max="11261" width="7.5546875" style="22" bestFit="1" customWidth="1"/>
    <col min="11262" max="11264" width="6.44140625" style="22" bestFit="1" customWidth="1"/>
    <col min="11265" max="11266" width="6.6640625" style="22" bestFit="1" customWidth="1"/>
    <col min="11267" max="11267" width="7.109375" style="22" bestFit="1" customWidth="1"/>
    <col min="11268" max="11269" width="7.88671875" style="22" bestFit="1" customWidth="1"/>
    <col min="11270" max="11270" width="6.109375" style="22" bestFit="1" customWidth="1"/>
    <col min="11271" max="11271" width="8" style="22" bestFit="1" customWidth="1"/>
    <col min="11272" max="11510" width="9.109375" style="22"/>
    <col min="11511" max="11511" width="5.33203125" style="22" customWidth="1"/>
    <col min="11512" max="11512" width="33.33203125" style="22" bestFit="1" customWidth="1"/>
    <col min="11513" max="11513" width="6" style="22" bestFit="1" customWidth="1"/>
    <col min="11514" max="11514" width="11.109375" style="22" customWidth="1"/>
    <col min="11515" max="11515" width="7.88671875" style="22" bestFit="1" customWidth="1"/>
    <col min="11516" max="11516" width="8.88671875" style="22" customWidth="1"/>
    <col min="11517" max="11517" width="7.5546875" style="22" bestFit="1" customWidth="1"/>
    <col min="11518" max="11520" width="6.44140625" style="22" bestFit="1" customWidth="1"/>
    <col min="11521" max="11522" width="6.6640625" style="22" bestFit="1" customWidth="1"/>
    <col min="11523" max="11523" width="7.109375" style="22" bestFit="1" customWidth="1"/>
    <col min="11524" max="11525" width="7.88671875" style="22" bestFit="1" customWidth="1"/>
    <col min="11526" max="11526" width="6.109375" style="22" bestFit="1" customWidth="1"/>
    <col min="11527" max="11527" width="8" style="22" bestFit="1" customWidth="1"/>
    <col min="11528" max="11766" width="9.109375" style="22"/>
    <col min="11767" max="11767" width="5.33203125" style="22" customWidth="1"/>
    <col min="11768" max="11768" width="33.33203125" style="22" bestFit="1" customWidth="1"/>
    <col min="11769" max="11769" width="6" style="22" bestFit="1" customWidth="1"/>
    <col min="11770" max="11770" width="11.109375" style="22" customWidth="1"/>
    <col min="11771" max="11771" width="7.88671875" style="22" bestFit="1" customWidth="1"/>
    <col min="11772" max="11772" width="8.88671875" style="22" customWidth="1"/>
    <col min="11773" max="11773" width="7.5546875" style="22" bestFit="1" customWidth="1"/>
    <col min="11774" max="11776" width="6.44140625" style="22" bestFit="1" customWidth="1"/>
    <col min="11777" max="11778" width="6.6640625" style="22" bestFit="1" customWidth="1"/>
    <col min="11779" max="11779" width="7.109375" style="22" bestFit="1" customWidth="1"/>
    <col min="11780" max="11781" width="7.88671875" style="22" bestFit="1" customWidth="1"/>
    <col min="11782" max="11782" width="6.109375" style="22" bestFit="1" customWidth="1"/>
    <col min="11783" max="11783" width="8" style="22" bestFit="1" customWidth="1"/>
    <col min="11784" max="12022" width="9.109375" style="22"/>
    <col min="12023" max="12023" width="5.33203125" style="22" customWidth="1"/>
    <col min="12024" max="12024" width="33.33203125" style="22" bestFit="1" customWidth="1"/>
    <col min="12025" max="12025" width="6" style="22" bestFit="1" customWidth="1"/>
    <col min="12026" max="12026" width="11.109375" style="22" customWidth="1"/>
    <col min="12027" max="12027" width="7.88671875" style="22" bestFit="1" customWidth="1"/>
    <col min="12028" max="12028" width="8.88671875" style="22" customWidth="1"/>
    <col min="12029" max="12029" width="7.5546875" style="22" bestFit="1" customWidth="1"/>
    <col min="12030" max="12032" width="6.44140625" style="22" bestFit="1" customWidth="1"/>
    <col min="12033" max="12034" width="6.6640625" style="22" bestFit="1" customWidth="1"/>
    <col min="12035" max="12035" width="7.109375" style="22" bestFit="1" customWidth="1"/>
    <col min="12036" max="12037" width="7.88671875" style="22" bestFit="1" customWidth="1"/>
    <col min="12038" max="12038" width="6.109375" style="22" bestFit="1" customWidth="1"/>
    <col min="12039" max="12039" width="8" style="22" bestFit="1" customWidth="1"/>
    <col min="12040" max="12278" width="9.109375" style="22"/>
    <col min="12279" max="12279" width="5.33203125" style="22" customWidth="1"/>
    <col min="12280" max="12280" width="33.33203125" style="22" bestFit="1" customWidth="1"/>
    <col min="12281" max="12281" width="6" style="22" bestFit="1" customWidth="1"/>
    <col min="12282" max="12282" width="11.109375" style="22" customWidth="1"/>
    <col min="12283" max="12283" width="7.88671875" style="22" bestFit="1" customWidth="1"/>
    <col min="12284" max="12284" width="8.88671875" style="22" customWidth="1"/>
    <col min="12285" max="12285" width="7.5546875" style="22" bestFit="1" customWidth="1"/>
    <col min="12286" max="12288" width="6.44140625" style="22" bestFit="1" customWidth="1"/>
    <col min="12289" max="12290" width="6.6640625" style="22" bestFit="1" customWidth="1"/>
    <col min="12291" max="12291" width="7.109375" style="22" bestFit="1" customWidth="1"/>
    <col min="12292" max="12293" width="7.88671875" style="22" bestFit="1" customWidth="1"/>
    <col min="12294" max="12294" width="6.109375" style="22" bestFit="1" customWidth="1"/>
    <col min="12295" max="12295" width="8" style="22" bestFit="1" customWidth="1"/>
    <col min="12296" max="12534" width="9.109375" style="22"/>
    <col min="12535" max="12535" width="5.33203125" style="22" customWidth="1"/>
    <col min="12536" max="12536" width="33.33203125" style="22" bestFit="1" customWidth="1"/>
    <col min="12537" max="12537" width="6" style="22" bestFit="1" customWidth="1"/>
    <col min="12538" max="12538" width="11.109375" style="22" customWidth="1"/>
    <col min="12539" max="12539" width="7.88671875" style="22" bestFit="1" customWidth="1"/>
    <col min="12540" max="12540" width="8.88671875" style="22" customWidth="1"/>
    <col min="12541" max="12541" width="7.5546875" style="22" bestFit="1" customWidth="1"/>
    <col min="12542" max="12544" width="6.44140625" style="22" bestFit="1" customWidth="1"/>
    <col min="12545" max="12546" width="6.6640625" style="22" bestFit="1" customWidth="1"/>
    <col min="12547" max="12547" width="7.109375" style="22" bestFit="1" customWidth="1"/>
    <col min="12548" max="12549" width="7.88671875" style="22" bestFit="1" customWidth="1"/>
    <col min="12550" max="12550" width="6.109375" style="22" bestFit="1" customWidth="1"/>
    <col min="12551" max="12551" width="8" style="22" bestFit="1" customWidth="1"/>
    <col min="12552" max="12790" width="9.109375" style="22"/>
    <col min="12791" max="12791" width="5.33203125" style="22" customWidth="1"/>
    <col min="12792" max="12792" width="33.33203125" style="22" bestFit="1" customWidth="1"/>
    <col min="12793" max="12793" width="6" style="22" bestFit="1" customWidth="1"/>
    <col min="12794" max="12794" width="11.109375" style="22" customWidth="1"/>
    <col min="12795" max="12795" width="7.88671875" style="22" bestFit="1" customWidth="1"/>
    <col min="12796" max="12796" width="8.88671875" style="22" customWidth="1"/>
    <col min="12797" max="12797" width="7.5546875" style="22" bestFit="1" customWidth="1"/>
    <col min="12798" max="12800" width="6.44140625" style="22" bestFit="1" customWidth="1"/>
    <col min="12801" max="12802" width="6.6640625" style="22" bestFit="1" customWidth="1"/>
    <col min="12803" max="12803" width="7.109375" style="22" bestFit="1" customWidth="1"/>
    <col min="12804" max="12805" width="7.88671875" style="22" bestFit="1" customWidth="1"/>
    <col min="12806" max="12806" width="6.109375" style="22" bestFit="1" customWidth="1"/>
    <col min="12807" max="12807" width="8" style="22" bestFit="1" customWidth="1"/>
    <col min="12808" max="13046" width="9.109375" style="22"/>
    <col min="13047" max="13047" width="5.33203125" style="22" customWidth="1"/>
    <col min="13048" max="13048" width="33.33203125" style="22" bestFit="1" customWidth="1"/>
    <col min="13049" max="13049" width="6" style="22" bestFit="1" customWidth="1"/>
    <col min="13050" max="13050" width="11.109375" style="22" customWidth="1"/>
    <col min="13051" max="13051" width="7.88671875" style="22" bestFit="1" customWidth="1"/>
    <col min="13052" max="13052" width="8.88671875" style="22" customWidth="1"/>
    <col min="13053" max="13053" width="7.5546875" style="22" bestFit="1" customWidth="1"/>
    <col min="13054" max="13056" width="6.44140625" style="22" bestFit="1" customWidth="1"/>
    <col min="13057" max="13058" width="6.6640625" style="22" bestFit="1" customWidth="1"/>
    <col min="13059" max="13059" width="7.109375" style="22" bestFit="1" customWidth="1"/>
    <col min="13060" max="13061" width="7.88671875" style="22" bestFit="1" customWidth="1"/>
    <col min="13062" max="13062" width="6.109375" style="22" bestFit="1" customWidth="1"/>
    <col min="13063" max="13063" width="8" style="22" bestFit="1" customWidth="1"/>
    <col min="13064" max="13302" width="9.109375" style="22"/>
    <col min="13303" max="13303" width="5.33203125" style="22" customWidth="1"/>
    <col min="13304" max="13304" width="33.33203125" style="22" bestFit="1" customWidth="1"/>
    <col min="13305" max="13305" width="6" style="22" bestFit="1" customWidth="1"/>
    <col min="13306" max="13306" width="11.109375" style="22" customWidth="1"/>
    <col min="13307" max="13307" width="7.88671875" style="22" bestFit="1" customWidth="1"/>
    <col min="13308" max="13308" width="8.88671875" style="22" customWidth="1"/>
    <col min="13309" max="13309" width="7.5546875" style="22" bestFit="1" customWidth="1"/>
    <col min="13310" max="13312" width="6.44140625" style="22" bestFit="1" customWidth="1"/>
    <col min="13313" max="13314" width="6.6640625" style="22" bestFit="1" customWidth="1"/>
    <col min="13315" max="13315" width="7.109375" style="22" bestFit="1" customWidth="1"/>
    <col min="13316" max="13317" width="7.88671875" style="22" bestFit="1" customWidth="1"/>
    <col min="13318" max="13318" width="6.109375" style="22" bestFit="1" customWidth="1"/>
    <col min="13319" max="13319" width="8" style="22" bestFit="1" customWidth="1"/>
    <col min="13320" max="13558" width="9.109375" style="22"/>
    <col min="13559" max="13559" width="5.33203125" style="22" customWidth="1"/>
    <col min="13560" max="13560" width="33.33203125" style="22" bestFit="1" customWidth="1"/>
    <col min="13561" max="13561" width="6" style="22" bestFit="1" customWidth="1"/>
    <col min="13562" max="13562" width="11.109375" style="22" customWidth="1"/>
    <col min="13563" max="13563" width="7.88671875" style="22" bestFit="1" customWidth="1"/>
    <col min="13564" max="13564" width="8.88671875" style="22" customWidth="1"/>
    <col min="13565" max="13565" width="7.5546875" style="22" bestFit="1" customWidth="1"/>
    <col min="13566" max="13568" width="6.44140625" style="22" bestFit="1" customWidth="1"/>
    <col min="13569" max="13570" width="6.6640625" style="22" bestFit="1" customWidth="1"/>
    <col min="13571" max="13571" width="7.109375" style="22" bestFit="1" customWidth="1"/>
    <col min="13572" max="13573" width="7.88671875" style="22" bestFit="1" customWidth="1"/>
    <col min="13574" max="13574" width="6.109375" style="22" bestFit="1" customWidth="1"/>
    <col min="13575" max="13575" width="8" style="22" bestFit="1" customWidth="1"/>
    <col min="13576" max="13814" width="9.109375" style="22"/>
    <col min="13815" max="13815" width="5.33203125" style="22" customWidth="1"/>
    <col min="13816" max="13816" width="33.33203125" style="22" bestFit="1" customWidth="1"/>
    <col min="13817" max="13817" width="6" style="22" bestFit="1" customWidth="1"/>
    <col min="13818" max="13818" width="11.109375" style="22" customWidth="1"/>
    <col min="13819" max="13819" width="7.88671875" style="22" bestFit="1" customWidth="1"/>
    <col min="13820" max="13820" width="8.88671875" style="22" customWidth="1"/>
    <col min="13821" max="13821" width="7.5546875" style="22" bestFit="1" customWidth="1"/>
    <col min="13822" max="13824" width="6.44140625" style="22" bestFit="1" customWidth="1"/>
    <col min="13825" max="13826" width="6.6640625" style="22" bestFit="1" customWidth="1"/>
    <col min="13827" max="13827" width="7.109375" style="22" bestFit="1" customWidth="1"/>
    <col min="13828" max="13829" width="7.88671875" style="22" bestFit="1" customWidth="1"/>
    <col min="13830" max="13830" width="6.109375" style="22" bestFit="1" customWidth="1"/>
    <col min="13831" max="13831" width="8" style="22" bestFit="1" customWidth="1"/>
    <col min="13832" max="14070" width="9.109375" style="22"/>
    <col min="14071" max="14071" width="5.33203125" style="22" customWidth="1"/>
    <col min="14072" max="14072" width="33.33203125" style="22" bestFit="1" customWidth="1"/>
    <col min="14073" max="14073" width="6" style="22" bestFit="1" customWidth="1"/>
    <col min="14074" max="14074" width="11.109375" style="22" customWidth="1"/>
    <col min="14075" max="14075" width="7.88671875" style="22" bestFit="1" customWidth="1"/>
    <col min="14076" max="14076" width="8.88671875" style="22" customWidth="1"/>
    <col min="14077" max="14077" width="7.5546875" style="22" bestFit="1" customWidth="1"/>
    <col min="14078" max="14080" width="6.44140625" style="22" bestFit="1" customWidth="1"/>
    <col min="14081" max="14082" width="6.6640625" style="22" bestFit="1" customWidth="1"/>
    <col min="14083" max="14083" width="7.109375" style="22" bestFit="1" customWidth="1"/>
    <col min="14084" max="14085" width="7.88671875" style="22" bestFit="1" customWidth="1"/>
    <col min="14086" max="14086" width="6.109375" style="22" bestFit="1" customWidth="1"/>
    <col min="14087" max="14087" width="8" style="22" bestFit="1" customWidth="1"/>
    <col min="14088" max="14326" width="9.109375" style="22"/>
    <col min="14327" max="14327" width="5.33203125" style="22" customWidth="1"/>
    <col min="14328" max="14328" width="33.33203125" style="22" bestFit="1" customWidth="1"/>
    <col min="14329" max="14329" width="6" style="22" bestFit="1" customWidth="1"/>
    <col min="14330" max="14330" width="11.109375" style="22" customWidth="1"/>
    <col min="14331" max="14331" width="7.88671875" style="22" bestFit="1" customWidth="1"/>
    <col min="14332" max="14332" width="8.88671875" style="22" customWidth="1"/>
    <col min="14333" max="14333" width="7.5546875" style="22" bestFit="1" customWidth="1"/>
    <col min="14334" max="14336" width="6.44140625" style="22" bestFit="1" customWidth="1"/>
    <col min="14337" max="14338" width="6.6640625" style="22" bestFit="1" customWidth="1"/>
    <col min="14339" max="14339" width="7.109375" style="22" bestFit="1" customWidth="1"/>
    <col min="14340" max="14341" width="7.88671875" style="22" bestFit="1" customWidth="1"/>
    <col min="14342" max="14342" width="6.109375" style="22" bestFit="1" customWidth="1"/>
    <col min="14343" max="14343" width="8" style="22" bestFit="1" customWidth="1"/>
    <col min="14344" max="14582" width="9.109375" style="22"/>
    <col min="14583" max="14583" width="5.33203125" style="22" customWidth="1"/>
    <col min="14584" max="14584" width="33.33203125" style="22" bestFit="1" customWidth="1"/>
    <col min="14585" max="14585" width="6" style="22" bestFit="1" customWidth="1"/>
    <col min="14586" max="14586" width="11.109375" style="22" customWidth="1"/>
    <col min="14587" max="14587" width="7.88671875" style="22" bestFit="1" customWidth="1"/>
    <col min="14588" max="14588" width="8.88671875" style="22" customWidth="1"/>
    <col min="14589" max="14589" width="7.5546875" style="22" bestFit="1" customWidth="1"/>
    <col min="14590" max="14592" width="6.44140625" style="22" bestFit="1" customWidth="1"/>
    <col min="14593" max="14594" width="6.6640625" style="22" bestFit="1" customWidth="1"/>
    <col min="14595" max="14595" width="7.109375" style="22" bestFit="1" customWidth="1"/>
    <col min="14596" max="14597" width="7.88671875" style="22" bestFit="1" customWidth="1"/>
    <col min="14598" max="14598" width="6.109375" style="22" bestFit="1" customWidth="1"/>
    <col min="14599" max="14599" width="8" style="22" bestFit="1" customWidth="1"/>
    <col min="14600" max="14838" width="9.109375" style="22"/>
    <col min="14839" max="14839" width="5.33203125" style="22" customWidth="1"/>
    <col min="14840" max="14840" width="33.33203125" style="22" bestFit="1" customWidth="1"/>
    <col min="14841" max="14841" width="6" style="22" bestFit="1" customWidth="1"/>
    <col min="14842" max="14842" width="11.109375" style="22" customWidth="1"/>
    <col min="14843" max="14843" width="7.88671875" style="22" bestFit="1" customWidth="1"/>
    <col min="14844" max="14844" width="8.88671875" style="22" customWidth="1"/>
    <col min="14845" max="14845" width="7.5546875" style="22" bestFit="1" customWidth="1"/>
    <col min="14846" max="14848" width="6.44140625" style="22" bestFit="1" customWidth="1"/>
    <col min="14849" max="14850" width="6.6640625" style="22" bestFit="1" customWidth="1"/>
    <col min="14851" max="14851" width="7.109375" style="22" bestFit="1" customWidth="1"/>
    <col min="14852" max="14853" width="7.88671875" style="22" bestFit="1" customWidth="1"/>
    <col min="14854" max="14854" width="6.109375" style="22" bestFit="1" customWidth="1"/>
    <col min="14855" max="14855" width="8" style="22" bestFit="1" customWidth="1"/>
    <col min="14856" max="15094" width="9.109375" style="22"/>
    <col min="15095" max="15095" width="5.33203125" style="22" customWidth="1"/>
    <col min="15096" max="15096" width="33.33203125" style="22" bestFit="1" customWidth="1"/>
    <col min="15097" max="15097" width="6" style="22" bestFit="1" customWidth="1"/>
    <col min="15098" max="15098" width="11.109375" style="22" customWidth="1"/>
    <col min="15099" max="15099" width="7.88671875" style="22" bestFit="1" customWidth="1"/>
    <col min="15100" max="15100" width="8.88671875" style="22" customWidth="1"/>
    <col min="15101" max="15101" width="7.5546875" style="22" bestFit="1" customWidth="1"/>
    <col min="15102" max="15104" width="6.44140625" style="22" bestFit="1" customWidth="1"/>
    <col min="15105" max="15106" width="6.6640625" style="22" bestFit="1" customWidth="1"/>
    <col min="15107" max="15107" width="7.109375" style="22" bestFit="1" customWidth="1"/>
    <col min="15108" max="15109" width="7.88671875" style="22" bestFit="1" customWidth="1"/>
    <col min="15110" max="15110" width="6.109375" style="22" bestFit="1" customWidth="1"/>
    <col min="15111" max="15111" width="8" style="22" bestFit="1" customWidth="1"/>
    <col min="15112" max="15350" width="9.109375" style="22"/>
    <col min="15351" max="15351" width="5.33203125" style="22" customWidth="1"/>
    <col min="15352" max="15352" width="33.33203125" style="22" bestFit="1" customWidth="1"/>
    <col min="15353" max="15353" width="6" style="22" bestFit="1" customWidth="1"/>
    <col min="15354" max="15354" width="11.109375" style="22" customWidth="1"/>
    <col min="15355" max="15355" width="7.88671875" style="22" bestFit="1" customWidth="1"/>
    <col min="15356" max="15356" width="8.88671875" style="22" customWidth="1"/>
    <col min="15357" max="15357" width="7.5546875" style="22" bestFit="1" customWidth="1"/>
    <col min="15358" max="15360" width="6.44140625" style="22" bestFit="1" customWidth="1"/>
    <col min="15361" max="15362" width="6.6640625" style="22" bestFit="1" customWidth="1"/>
    <col min="15363" max="15363" width="7.109375" style="22" bestFit="1" customWidth="1"/>
    <col min="15364" max="15365" width="7.88671875" style="22" bestFit="1" customWidth="1"/>
    <col min="15366" max="15366" width="6.109375" style="22" bestFit="1" customWidth="1"/>
    <col min="15367" max="15367" width="8" style="22" bestFit="1" customWidth="1"/>
    <col min="15368" max="15606" width="9.109375" style="22"/>
    <col min="15607" max="15607" width="5.33203125" style="22" customWidth="1"/>
    <col min="15608" max="15608" width="33.33203125" style="22" bestFit="1" customWidth="1"/>
    <col min="15609" max="15609" width="6" style="22" bestFit="1" customWidth="1"/>
    <col min="15610" max="15610" width="11.109375" style="22" customWidth="1"/>
    <col min="15611" max="15611" width="7.88671875" style="22" bestFit="1" customWidth="1"/>
    <col min="15612" max="15612" width="8.88671875" style="22" customWidth="1"/>
    <col min="15613" max="15613" width="7.5546875" style="22" bestFit="1" customWidth="1"/>
    <col min="15614" max="15616" width="6.44140625" style="22" bestFit="1" customWidth="1"/>
    <col min="15617" max="15618" width="6.6640625" style="22" bestFit="1" customWidth="1"/>
    <col min="15619" max="15619" width="7.109375" style="22" bestFit="1" customWidth="1"/>
    <col min="15620" max="15621" width="7.88671875" style="22" bestFit="1" customWidth="1"/>
    <col min="15622" max="15622" width="6.109375" style="22" bestFit="1" customWidth="1"/>
    <col min="15623" max="15623" width="8" style="22" bestFit="1" customWidth="1"/>
    <col min="15624" max="15862" width="9.109375" style="22"/>
    <col min="15863" max="15863" width="5.33203125" style="22" customWidth="1"/>
    <col min="15864" max="15864" width="33.33203125" style="22" bestFit="1" customWidth="1"/>
    <col min="15865" max="15865" width="6" style="22" bestFit="1" customWidth="1"/>
    <col min="15866" max="15866" width="11.109375" style="22" customWidth="1"/>
    <col min="15867" max="15867" width="7.88671875" style="22" bestFit="1" customWidth="1"/>
    <col min="15868" max="15868" width="8.88671875" style="22" customWidth="1"/>
    <col min="15869" max="15869" width="7.5546875" style="22" bestFit="1" customWidth="1"/>
    <col min="15870" max="15872" width="6.44140625" style="22" bestFit="1" customWidth="1"/>
    <col min="15873" max="15874" width="6.6640625" style="22" bestFit="1" customWidth="1"/>
    <col min="15875" max="15875" width="7.109375" style="22" bestFit="1" customWidth="1"/>
    <col min="15876" max="15877" width="7.88671875" style="22" bestFit="1" customWidth="1"/>
    <col min="15878" max="15878" width="6.109375" style="22" bestFit="1" customWidth="1"/>
    <col min="15879" max="15879" width="8" style="22" bestFit="1" customWidth="1"/>
    <col min="15880" max="16118" width="9.109375" style="22"/>
    <col min="16119" max="16119" width="5.33203125" style="22" customWidth="1"/>
    <col min="16120" max="16120" width="33.33203125" style="22" bestFit="1" customWidth="1"/>
    <col min="16121" max="16121" width="6" style="22" bestFit="1" customWidth="1"/>
    <col min="16122" max="16122" width="11.109375" style="22" customWidth="1"/>
    <col min="16123" max="16123" width="7.88671875" style="22" bestFit="1" customWidth="1"/>
    <col min="16124" max="16124" width="8.88671875" style="22" customWidth="1"/>
    <col min="16125" max="16125" width="7.5546875" style="22" bestFit="1" customWidth="1"/>
    <col min="16126" max="16128" width="6.44140625" style="22" bestFit="1" customWidth="1"/>
    <col min="16129" max="16130" width="6.6640625" style="22" bestFit="1" customWidth="1"/>
    <col min="16131" max="16131" width="7.109375" style="22" bestFit="1" customWidth="1"/>
    <col min="16132" max="16133" width="7.88671875" style="22" bestFit="1" customWidth="1"/>
    <col min="16134" max="16134" width="6.109375" style="22" bestFit="1" customWidth="1"/>
    <col min="16135" max="16135" width="8" style="22" bestFit="1" customWidth="1"/>
    <col min="16136" max="16384" width="9.109375" style="22"/>
  </cols>
  <sheetData>
    <row r="1" spans="1:14" s="29" customFormat="1" ht="16.8" x14ac:dyDescent="0.3">
      <c r="A1" s="466" t="s">
        <v>199</v>
      </c>
      <c r="B1" s="466"/>
      <c r="C1" s="27"/>
      <c r="D1" s="27"/>
      <c r="E1" s="27"/>
      <c r="F1" s="27"/>
      <c r="G1" s="27"/>
      <c r="H1" s="28"/>
      <c r="I1" s="28"/>
      <c r="J1" s="28"/>
      <c r="K1" s="28"/>
      <c r="L1" s="28"/>
      <c r="M1" s="28"/>
      <c r="N1" s="27"/>
    </row>
    <row r="2" spans="1:14" s="29" customFormat="1" ht="16.8" x14ac:dyDescent="0.3">
      <c r="A2" s="467" t="s">
        <v>206</v>
      </c>
      <c r="B2" s="467"/>
      <c r="C2" s="467"/>
      <c r="D2" s="467"/>
      <c r="E2" s="467"/>
      <c r="F2" s="467"/>
      <c r="G2" s="467"/>
      <c r="H2" s="467"/>
      <c r="I2" s="467"/>
      <c r="J2" s="467"/>
      <c r="K2" s="467"/>
      <c r="L2" s="467"/>
      <c r="M2" s="467"/>
      <c r="N2" s="467"/>
    </row>
    <row r="3" spans="1:14" s="29" customFormat="1" ht="24.75" customHeight="1" x14ac:dyDescent="0.3">
      <c r="A3" s="468" t="s">
        <v>274</v>
      </c>
      <c r="B3" s="492"/>
      <c r="C3" s="492"/>
      <c r="D3" s="492"/>
      <c r="E3" s="492"/>
      <c r="F3" s="492"/>
      <c r="G3" s="492"/>
      <c r="H3" s="492"/>
      <c r="I3" s="492"/>
      <c r="J3" s="492"/>
      <c r="K3" s="492"/>
      <c r="L3" s="492"/>
      <c r="M3" s="492"/>
      <c r="N3" s="492"/>
    </row>
    <row r="4" spans="1:14" ht="18" customHeight="1" x14ac:dyDescent="0.25">
      <c r="A4" s="470" t="s">
        <v>0</v>
      </c>
      <c r="B4" s="470" t="s">
        <v>1</v>
      </c>
      <c r="C4" s="470" t="s">
        <v>2</v>
      </c>
      <c r="D4" s="471" t="s">
        <v>126</v>
      </c>
      <c r="E4" s="471" t="s">
        <v>128</v>
      </c>
      <c r="F4" s="471"/>
      <c r="G4" s="471"/>
      <c r="H4" s="471"/>
      <c r="I4" s="471"/>
      <c r="J4" s="471"/>
      <c r="K4" s="471"/>
      <c r="L4" s="471"/>
      <c r="M4" s="471"/>
      <c r="N4" s="471"/>
    </row>
    <row r="5" spans="1:14" s="23" customFormat="1" ht="32.25" customHeight="1" x14ac:dyDescent="0.25">
      <c r="A5" s="470"/>
      <c r="B5" s="470"/>
      <c r="C5" s="470"/>
      <c r="D5" s="471"/>
      <c r="E5" s="203" t="s">
        <v>242</v>
      </c>
      <c r="F5" s="203" t="s">
        <v>243</v>
      </c>
      <c r="G5" s="203" t="s">
        <v>244</v>
      </c>
      <c r="H5" s="203" t="s">
        <v>245</v>
      </c>
      <c r="I5" s="203" t="s">
        <v>246</v>
      </c>
      <c r="J5" s="203" t="s">
        <v>247</v>
      </c>
      <c r="K5" s="203" t="s">
        <v>248</v>
      </c>
      <c r="L5" s="110" t="s">
        <v>249</v>
      </c>
      <c r="M5" s="203" t="s">
        <v>250</v>
      </c>
      <c r="N5" s="203" t="s">
        <v>251</v>
      </c>
    </row>
    <row r="6" spans="1:14" s="70" customFormat="1" ht="13.5" customHeight="1" x14ac:dyDescent="0.25">
      <c r="A6" s="66" t="s">
        <v>130</v>
      </c>
      <c r="B6" s="67" t="s">
        <v>131</v>
      </c>
      <c r="C6" s="67" t="s">
        <v>132</v>
      </c>
      <c r="D6" s="190" t="s">
        <v>252</v>
      </c>
      <c r="E6" s="68" t="s">
        <v>134</v>
      </c>
      <c r="F6" s="69" t="s">
        <v>135</v>
      </c>
      <c r="G6" s="69" t="s">
        <v>136</v>
      </c>
      <c r="H6" s="68" t="s">
        <v>137</v>
      </c>
      <c r="I6" s="69" t="s">
        <v>138</v>
      </c>
      <c r="J6" s="69" t="s">
        <v>139</v>
      </c>
      <c r="K6" s="68" t="s">
        <v>140</v>
      </c>
      <c r="L6" s="405" t="s">
        <v>141</v>
      </c>
      <c r="M6" s="68" t="s">
        <v>142</v>
      </c>
      <c r="N6" s="68" t="s">
        <v>148</v>
      </c>
    </row>
    <row r="7" spans="1:14" ht="15" customHeight="1" x14ac:dyDescent="0.25">
      <c r="A7" s="95">
        <v>1</v>
      </c>
      <c r="B7" s="96" t="s">
        <v>54</v>
      </c>
      <c r="C7" s="193" t="s">
        <v>5</v>
      </c>
      <c r="D7" s="292">
        <v>0</v>
      </c>
      <c r="E7" s="292">
        <v>0</v>
      </c>
      <c r="F7" s="292">
        <v>0</v>
      </c>
      <c r="G7" s="292">
        <v>0</v>
      </c>
      <c r="H7" s="292">
        <v>0</v>
      </c>
      <c r="I7" s="292">
        <v>0</v>
      </c>
      <c r="J7" s="292">
        <v>0</v>
      </c>
      <c r="K7" s="292">
        <v>0</v>
      </c>
      <c r="L7" s="406">
        <v>0</v>
      </c>
      <c r="M7" s="292">
        <v>0</v>
      </c>
      <c r="N7" s="292">
        <v>0</v>
      </c>
    </row>
    <row r="8" spans="1:14" ht="15" customHeight="1" x14ac:dyDescent="0.25">
      <c r="A8" s="97"/>
      <c r="B8" s="98" t="s">
        <v>174</v>
      </c>
      <c r="C8" s="94"/>
      <c r="D8" s="293"/>
      <c r="E8" s="294"/>
      <c r="F8" s="294"/>
      <c r="G8" s="294"/>
      <c r="H8" s="294"/>
      <c r="I8" s="294"/>
      <c r="J8" s="294"/>
      <c r="K8" s="294"/>
      <c r="L8" s="407"/>
      <c r="M8" s="294"/>
      <c r="N8" s="294"/>
    </row>
    <row r="9" spans="1:14" s="14" customFormat="1" ht="15" customHeight="1" x14ac:dyDescent="0.25">
      <c r="A9" s="99" t="s">
        <v>55</v>
      </c>
      <c r="B9" s="100" t="s">
        <v>56</v>
      </c>
      <c r="C9" s="115" t="s">
        <v>6</v>
      </c>
      <c r="D9" s="295">
        <v>0</v>
      </c>
      <c r="E9" s="296">
        <v>0</v>
      </c>
      <c r="F9" s="296">
        <v>0</v>
      </c>
      <c r="G9" s="296">
        <v>0</v>
      </c>
      <c r="H9" s="296">
        <v>0</v>
      </c>
      <c r="I9" s="296">
        <v>0</v>
      </c>
      <c r="J9" s="296">
        <v>0</v>
      </c>
      <c r="K9" s="296">
        <v>0</v>
      </c>
      <c r="L9" s="408">
        <v>0</v>
      </c>
      <c r="M9" s="296">
        <v>0</v>
      </c>
      <c r="N9" s="296">
        <v>0</v>
      </c>
    </row>
    <row r="10" spans="1:14" ht="15" customHeight="1" x14ac:dyDescent="0.25">
      <c r="A10" s="106"/>
      <c r="B10" s="146" t="s">
        <v>57</v>
      </c>
      <c r="C10" s="114" t="s">
        <v>7</v>
      </c>
      <c r="D10" s="293">
        <v>0</v>
      </c>
      <c r="E10" s="294">
        <v>0</v>
      </c>
      <c r="F10" s="294">
        <v>0</v>
      </c>
      <c r="G10" s="294">
        <v>0</v>
      </c>
      <c r="H10" s="294">
        <v>0</v>
      </c>
      <c r="I10" s="294">
        <v>0</v>
      </c>
      <c r="J10" s="294">
        <v>0</v>
      </c>
      <c r="K10" s="294">
        <v>0</v>
      </c>
      <c r="L10" s="407">
        <v>0</v>
      </c>
      <c r="M10" s="294">
        <v>0</v>
      </c>
      <c r="N10" s="294">
        <v>0</v>
      </c>
    </row>
    <row r="11" spans="1:14" ht="18.75" customHeight="1" x14ac:dyDescent="0.25">
      <c r="A11" s="99" t="s">
        <v>58</v>
      </c>
      <c r="B11" s="103" t="s">
        <v>59</v>
      </c>
      <c r="C11" s="94" t="s">
        <v>8</v>
      </c>
      <c r="D11" s="293">
        <v>0</v>
      </c>
      <c r="E11" s="294">
        <v>0</v>
      </c>
      <c r="F11" s="294">
        <v>0</v>
      </c>
      <c r="G11" s="294">
        <v>0</v>
      </c>
      <c r="H11" s="294">
        <v>0</v>
      </c>
      <c r="I11" s="294">
        <v>0</v>
      </c>
      <c r="J11" s="294">
        <v>0</v>
      </c>
      <c r="K11" s="294">
        <v>0</v>
      </c>
      <c r="L11" s="407">
        <v>0</v>
      </c>
      <c r="M11" s="294">
        <v>0</v>
      </c>
      <c r="N11" s="294">
        <v>0</v>
      </c>
    </row>
    <row r="12" spans="1:14" ht="18.75" customHeight="1" x14ac:dyDescent="0.25">
      <c r="A12" s="99" t="s">
        <v>60</v>
      </c>
      <c r="B12" s="100" t="s">
        <v>61</v>
      </c>
      <c r="C12" s="94" t="s">
        <v>9</v>
      </c>
      <c r="D12" s="293">
        <v>0</v>
      </c>
      <c r="E12" s="294">
        <v>0</v>
      </c>
      <c r="F12" s="294">
        <v>0</v>
      </c>
      <c r="G12" s="294">
        <v>0</v>
      </c>
      <c r="H12" s="294">
        <v>0</v>
      </c>
      <c r="I12" s="294">
        <v>0</v>
      </c>
      <c r="J12" s="294">
        <v>0</v>
      </c>
      <c r="K12" s="294">
        <v>0</v>
      </c>
      <c r="L12" s="407">
        <v>0</v>
      </c>
      <c r="M12" s="294">
        <v>0</v>
      </c>
      <c r="N12" s="294">
        <v>0</v>
      </c>
    </row>
    <row r="13" spans="1:14" ht="18.75" customHeight="1" x14ac:dyDescent="0.25">
      <c r="A13" s="99" t="s">
        <v>62</v>
      </c>
      <c r="B13" s="100" t="s">
        <v>63</v>
      </c>
      <c r="C13" s="94" t="s">
        <v>10</v>
      </c>
      <c r="D13" s="293">
        <v>0</v>
      </c>
      <c r="E13" s="294">
        <v>0</v>
      </c>
      <c r="F13" s="294">
        <v>0</v>
      </c>
      <c r="G13" s="294">
        <v>0</v>
      </c>
      <c r="H13" s="294">
        <v>0</v>
      </c>
      <c r="I13" s="294">
        <v>0</v>
      </c>
      <c r="J13" s="294">
        <v>0</v>
      </c>
      <c r="K13" s="294">
        <v>0</v>
      </c>
      <c r="L13" s="407">
        <v>0</v>
      </c>
      <c r="M13" s="294">
        <v>0</v>
      </c>
      <c r="N13" s="294">
        <v>0</v>
      </c>
    </row>
    <row r="14" spans="1:14" ht="18.75" customHeight="1" x14ac:dyDescent="0.25">
      <c r="A14" s="99" t="s">
        <v>64</v>
      </c>
      <c r="B14" s="100" t="s">
        <v>65</v>
      </c>
      <c r="C14" s="94" t="s">
        <v>11</v>
      </c>
      <c r="D14" s="293">
        <v>0</v>
      </c>
      <c r="E14" s="294">
        <v>0</v>
      </c>
      <c r="F14" s="294">
        <v>0</v>
      </c>
      <c r="G14" s="294">
        <v>0</v>
      </c>
      <c r="H14" s="294">
        <v>0</v>
      </c>
      <c r="I14" s="294">
        <v>0</v>
      </c>
      <c r="J14" s="294">
        <v>0</v>
      </c>
      <c r="K14" s="294">
        <v>0</v>
      </c>
      <c r="L14" s="407">
        <v>0</v>
      </c>
      <c r="M14" s="294">
        <v>0</v>
      </c>
      <c r="N14" s="294">
        <v>0</v>
      </c>
    </row>
    <row r="15" spans="1:14" ht="18.75" customHeight="1" x14ac:dyDescent="0.25">
      <c r="A15" s="99" t="s">
        <v>66</v>
      </c>
      <c r="B15" s="100" t="s">
        <v>67</v>
      </c>
      <c r="C15" s="94" t="s">
        <v>12</v>
      </c>
      <c r="D15" s="293">
        <v>0</v>
      </c>
      <c r="E15" s="294">
        <v>0</v>
      </c>
      <c r="F15" s="294">
        <v>0</v>
      </c>
      <c r="G15" s="294">
        <v>0</v>
      </c>
      <c r="H15" s="294">
        <v>0</v>
      </c>
      <c r="I15" s="294">
        <v>0</v>
      </c>
      <c r="J15" s="294">
        <v>0</v>
      </c>
      <c r="K15" s="294">
        <v>0</v>
      </c>
      <c r="L15" s="407">
        <v>0</v>
      </c>
      <c r="M15" s="294">
        <v>0</v>
      </c>
      <c r="N15" s="294">
        <v>0</v>
      </c>
    </row>
    <row r="16" spans="1:14" ht="27" customHeight="1" x14ac:dyDescent="0.25">
      <c r="A16" s="106"/>
      <c r="B16" s="104" t="s">
        <v>210</v>
      </c>
      <c r="C16" s="107" t="s">
        <v>240</v>
      </c>
      <c r="D16" s="293">
        <v>0</v>
      </c>
      <c r="E16" s="294">
        <v>0</v>
      </c>
      <c r="F16" s="294">
        <v>0</v>
      </c>
      <c r="G16" s="294">
        <v>0</v>
      </c>
      <c r="H16" s="294">
        <v>0</v>
      </c>
      <c r="I16" s="294">
        <v>0</v>
      </c>
      <c r="J16" s="294">
        <v>0</v>
      </c>
      <c r="K16" s="294">
        <v>0</v>
      </c>
      <c r="L16" s="407">
        <v>0</v>
      </c>
      <c r="M16" s="294">
        <v>0</v>
      </c>
      <c r="N16" s="294">
        <v>0</v>
      </c>
    </row>
    <row r="17" spans="1:14" ht="18" customHeight="1" x14ac:dyDescent="0.25">
      <c r="A17" s="99" t="s">
        <v>68</v>
      </c>
      <c r="B17" s="100" t="s">
        <v>69</v>
      </c>
      <c r="C17" s="94" t="s">
        <v>13</v>
      </c>
      <c r="D17" s="293">
        <v>0</v>
      </c>
      <c r="E17" s="294">
        <v>0</v>
      </c>
      <c r="F17" s="294">
        <v>0</v>
      </c>
      <c r="G17" s="294">
        <v>0</v>
      </c>
      <c r="H17" s="294">
        <v>0</v>
      </c>
      <c r="I17" s="294">
        <v>0</v>
      </c>
      <c r="J17" s="294">
        <v>0</v>
      </c>
      <c r="K17" s="294">
        <v>0</v>
      </c>
      <c r="L17" s="407">
        <v>0</v>
      </c>
      <c r="M17" s="294">
        <v>0</v>
      </c>
      <c r="N17" s="294">
        <v>0</v>
      </c>
    </row>
    <row r="18" spans="1:14" ht="18" customHeight="1" x14ac:dyDescent="0.25">
      <c r="A18" s="99" t="s">
        <v>70</v>
      </c>
      <c r="B18" s="100" t="s">
        <v>71</v>
      </c>
      <c r="C18" s="94" t="s">
        <v>14</v>
      </c>
      <c r="D18" s="293">
        <v>0</v>
      </c>
      <c r="E18" s="293">
        <v>0</v>
      </c>
      <c r="F18" s="293">
        <v>0</v>
      </c>
      <c r="G18" s="293">
        <v>0</v>
      </c>
      <c r="H18" s="293">
        <v>0</v>
      </c>
      <c r="I18" s="293">
        <v>0</v>
      </c>
      <c r="J18" s="293">
        <v>0</v>
      </c>
      <c r="K18" s="293">
        <v>0</v>
      </c>
      <c r="L18" s="409">
        <v>0</v>
      </c>
      <c r="M18" s="293">
        <v>0</v>
      </c>
      <c r="N18" s="293">
        <v>0</v>
      </c>
    </row>
    <row r="19" spans="1:14" ht="18" customHeight="1" x14ac:dyDescent="0.25">
      <c r="A19" s="99" t="s">
        <v>72</v>
      </c>
      <c r="B19" s="100" t="s">
        <v>73</v>
      </c>
      <c r="C19" s="94" t="s">
        <v>15</v>
      </c>
      <c r="D19" s="293">
        <v>0</v>
      </c>
      <c r="E19" s="294">
        <v>0</v>
      </c>
      <c r="F19" s="294">
        <v>0</v>
      </c>
      <c r="G19" s="294">
        <v>0</v>
      </c>
      <c r="H19" s="294">
        <v>0</v>
      </c>
      <c r="I19" s="294">
        <v>0</v>
      </c>
      <c r="J19" s="294">
        <v>0</v>
      </c>
      <c r="K19" s="294">
        <v>0</v>
      </c>
      <c r="L19" s="407">
        <v>0</v>
      </c>
      <c r="M19" s="294">
        <v>0</v>
      </c>
      <c r="N19" s="294">
        <v>0</v>
      </c>
    </row>
    <row r="20" spans="1:14" s="15" customFormat="1" ht="18" customHeight="1" x14ac:dyDescent="0.25">
      <c r="A20" s="95">
        <v>2</v>
      </c>
      <c r="B20" s="96" t="s">
        <v>74</v>
      </c>
      <c r="C20" s="193" t="s">
        <v>16</v>
      </c>
      <c r="D20" s="292">
        <v>35.878740000000001</v>
      </c>
      <c r="E20" s="297">
        <v>0</v>
      </c>
      <c r="F20" s="297">
        <v>2.0590000000000001E-2</v>
      </c>
      <c r="G20" s="297">
        <v>0</v>
      </c>
      <c r="H20" s="297">
        <v>0</v>
      </c>
      <c r="I20" s="297">
        <v>0</v>
      </c>
      <c r="J20" s="297">
        <v>1.5053300000000001</v>
      </c>
      <c r="K20" s="297">
        <v>0</v>
      </c>
      <c r="L20" s="410">
        <v>15.941999999999998</v>
      </c>
      <c r="M20" s="297">
        <v>17.88982</v>
      </c>
      <c r="N20" s="297">
        <v>0.52100000000000002</v>
      </c>
    </row>
    <row r="21" spans="1:14" ht="15.75" customHeight="1" x14ac:dyDescent="0.25">
      <c r="A21" s="105"/>
      <c r="B21" s="98" t="s">
        <v>174</v>
      </c>
      <c r="C21" s="94"/>
      <c r="D21" s="293"/>
      <c r="E21" s="294"/>
      <c r="F21" s="294"/>
      <c r="G21" s="294"/>
      <c r="H21" s="294"/>
      <c r="I21" s="294"/>
      <c r="J21" s="294"/>
      <c r="K21" s="294"/>
      <c r="L21" s="407"/>
      <c r="M21" s="294"/>
      <c r="N21" s="294"/>
    </row>
    <row r="22" spans="1:14" ht="18.75" customHeight="1" x14ac:dyDescent="0.25">
      <c r="A22" s="99" t="s">
        <v>75</v>
      </c>
      <c r="B22" s="100" t="s">
        <v>76</v>
      </c>
      <c r="C22" s="94" t="s">
        <v>17</v>
      </c>
      <c r="D22" s="293">
        <v>0</v>
      </c>
      <c r="E22" s="294">
        <v>0</v>
      </c>
      <c r="F22" s="294">
        <v>0</v>
      </c>
      <c r="G22" s="294">
        <v>0</v>
      </c>
      <c r="H22" s="294">
        <v>0</v>
      </c>
      <c r="I22" s="294">
        <v>0</v>
      </c>
      <c r="J22" s="294">
        <v>0</v>
      </c>
      <c r="K22" s="294">
        <v>0</v>
      </c>
      <c r="L22" s="407">
        <v>0</v>
      </c>
      <c r="M22" s="294">
        <v>0</v>
      </c>
      <c r="N22" s="294">
        <v>0</v>
      </c>
    </row>
    <row r="23" spans="1:14" ht="18.75" customHeight="1" x14ac:dyDescent="0.25">
      <c r="A23" s="99" t="s">
        <v>77</v>
      </c>
      <c r="B23" s="100" t="s">
        <v>78</v>
      </c>
      <c r="C23" s="94" t="s">
        <v>18</v>
      </c>
      <c r="D23" s="293">
        <v>0</v>
      </c>
      <c r="E23" s="294">
        <v>0</v>
      </c>
      <c r="F23" s="294">
        <v>0</v>
      </c>
      <c r="G23" s="294">
        <v>0</v>
      </c>
      <c r="H23" s="294">
        <v>0</v>
      </c>
      <c r="I23" s="294">
        <v>0</v>
      </c>
      <c r="J23" s="294">
        <v>0</v>
      </c>
      <c r="K23" s="294">
        <v>0</v>
      </c>
      <c r="L23" s="407">
        <v>0</v>
      </c>
      <c r="M23" s="294">
        <v>0</v>
      </c>
      <c r="N23" s="294">
        <v>0</v>
      </c>
    </row>
    <row r="24" spans="1:14" ht="18.75" customHeight="1" x14ac:dyDescent="0.25">
      <c r="A24" s="99" t="s">
        <v>79</v>
      </c>
      <c r="B24" s="100" t="s">
        <v>80</v>
      </c>
      <c r="C24" s="94" t="s">
        <v>19</v>
      </c>
      <c r="D24" s="293">
        <v>0</v>
      </c>
      <c r="E24" s="294">
        <v>0</v>
      </c>
      <c r="F24" s="294">
        <v>0</v>
      </c>
      <c r="G24" s="294">
        <v>0</v>
      </c>
      <c r="H24" s="294">
        <v>0</v>
      </c>
      <c r="I24" s="294">
        <v>0</v>
      </c>
      <c r="J24" s="294">
        <v>0</v>
      </c>
      <c r="K24" s="294">
        <v>0</v>
      </c>
      <c r="L24" s="407">
        <v>0</v>
      </c>
      <c r="M24" s="294">
        <v>0</v>
      </c>
      <c r="N24" s="294">
        <v>0</v>
      </c>
    </row>
    <row r="25" spans="1:14" ht="18.75" customHeight="1" x14ac:dyDescent="0.25">
      <c r="A25" s="99" t="s">
        <v>81</v>
      </c>
      <c r="B25" s="100" t="s">
        <v>83</v>
      </c>
      <c r="C25" s="94" t="s">
        <v>20</v>
      </c>
      <c r="D25" s="293">
        <v>0</v>
      </c>
      <c r="E25" s="294">
        <v>0</v>
      </c>
      <c r="F25" s="294">
        <v>0</v>
      </c>
      <c r="G25" s="294">
        <v>0</v>
      </c>
      <c r="H25" s="294">
        <v>0</v>
      </c>
      <c r="I25" s="294">
        <v>0</v>
      </c>
      <c r="J25" s="294">
        <v>0</v>
      </c>
      <c r="K25" s="294">
        <v>0</v>
      </c>
      <c r="L25" s="407">
        <v>0</v>
      </c>
      <c r="M25" s="294">
        <v>0</v>
      </c>
      <c r="N25" s="294">
        <v>0</v>
      </c>
    </row>
    <row r="26" spans="1:14" ht="18.75" customHeight="1" x14ac:dyDescent="0.25">
      <c r="A26" s="99" t="s">
        <v>82</v>
      </c>
      <c r="B26" s="100" t="s">
        <v>85</v>
      </c>
      <c r="C26" s="94" t="s">
        <v>21</v>
      </c>
      <c r="D26" s="293">
        <v>1.2109999999999999</v>
      </c>
      <c r="E26" s="294">
        <v>0</v>
      </c>
      <c r="F26" s="294">
        <v>0</v>
      </c>
      <c r="G26" s="294">
        <v>0</v>
      </c>
      <c r="H26" s="294">
        <v>0</v>
      </c>
      <c r="I26" s="294">
        <v>0</v>
      </c>
      <c r="J26" s="294">
        <v>0</v>
      </c>
      <c r="K26" s="294">
        <v>0</v>
      </c>
      <c r="L26" s="407">
        <v>0.69</v>
      </c>
      <c r="M26" s="294">
        <v>0</v>
      </c>
      <c r="N26" s="294">
        <v>0.52100000000000002</v>
      </c>
    </row>
    <row r="27" spans="1:14" ht="26.25" customHeight="1" x14ac:dyDescent="0.25">
      <c r="A27" s="99" t="s">
        <v>84</v>
      </c>
      <c r="B27" s="100" t="s">
        <v>87</v>
      </c>
      <c r="C27" s="94" t="s">
        <v>22</v>
      </c>
      <c r="D27" s="293">
        <v>0</v>
      </c>
      <c r="E27" s="294">
        <v>0</v>
      </c>
      <c r="F27" s="294">
        <v>0</v>
      </c>
      <c r="G27" s="294">
        <v>0</v>
      </c>
      <c r="H27" s="294">
        <v>0</v>
      </c>
      <c r="I27" s="294">
        <v>0</v>
      </c>
      <c r="J27" s="294">
        <v>0</v>
      </c>
      <c r="K27" s="294">
        <v>0</v>
      </c>
      <c r="L27" s="407">
        <v>0</v>
      </c>
      <c r="M27" s="294">
        <v>0</v>
      </c>
      <c r="N27" s="294">
        <v>0</v>
      </c>
    </row>
    <row r="28" spans="1:14" ht="27.75" customHeight="1" x14ac:dyDescent="0.25">
      <c r="A28" s="99" t="s">
        <v>86</v>
      </c>
      <c r="B28" s="100" t="s">
        <v>89</v>
      </c>
      <c r="C28" s="116" t="s">
        <v>23</v>
      </c>
      <c r="D28" s="293">
        <v>0</v>
      </c>
      <c r="E28" s="294">
        <v>0</v>
      </c>
      <c r="F28" s="294">
        <v>0</v>
      </c>
      <c r="G28" s="294">
        <v>0</v>
      </c>
      <c r="H28" s="294">
        <v>0</v>
      </c>
      <c r="I28" s="294">
        <v>0</v>
      </c>
      <c r="J28" s="294">
        <v>0</v>
      </c>
      <c r="K28" s="294">
        <v>0</v>
      </c>
      <c r="L28" s="407">
        <v>0</v>
      </c>
      <c r="M28" s="294">
        <v>0</v>
      </c>
      <c r="N28" s="294">
        <v>0</v>
      </c>
    </row>
    <row r="29" spans="1:14" ht="27.75" customHeight="1" x14ac:dyDescent="0.25">
      <c r="A29" s="99" t="s">
        <v>88</v>
      </c>
      <c r="B29" s="100" t="s">
        <v>114</v>
      </c>
      <c r="C29" s="116" t="s">
        <v>46</v>
      </c>
      <c r="D29" s="293">
        <v>0</v>
      </c>
      <c r="E29" s="294">
        <v>0</v>
      </c>
      <c r="F29" s="294">
        <v>0</v>
      </c>
      <c r="G29" s="294">
        <v>0</v>
      </c>
      <c r="H29" s="294">
        <v>0</v>
      </c>
      <c r="I29" s="294">
        <v>0</v>
      </c>
      <c r="J29" s="294">
        <v>0</v>
      </c>
      <c r="K29" s="294">
        <v>0</v>
      </c>
      <c r="L29" s="407">
        <v>0</v>
      </c>
      <c r="M29" s="294">
        <v>0</v>
      </c>
      <c r="N29" s="294">
        <v>0</v>
      </c>
    </row>
    <row r="30" spans="1:14" ht="30.75" customHeight="1" x14ac:dyDescent="0.25">
      <c r="A30" s="99" t="s">
        <v>90</v>
      </c>
      <c r="B30" s="100" t="s">
        <v>144</v>
      </c>
      <c r="C30" s="116" t="s">
        <v>24</v>
      </c>
      <c r="D30" s="293">
        <v>5.2799999999999994</v>
      </c>
      <c r="E30" s="293">
        <v>0</v>
      </c>
      <c r="F30" s="293">
        <v>0</v>
      </c>
      <c r="G30" s="293">
        <v>0</v>
      </c>
      <c r="H30" s="293">
        <v>0</v>
      </c>
      <c r="I30" s="293">
        <v>0</v>
      </c>
      <c r="J30" s="293">
        <v>0</v>
      </c>
      <c r="K30" s="293">
        <v>0</v>
      </c>
      <c r="L30" s="409">
        <v>5.2799999999999994</v>
      </c>
      <c r="M30" s="293">
        <v>0</v>
      </c>
      <c r="N30" s="293">
        <v>0</v>
      </c>
    </row>
    <row r="31" spans="1:14" ht="12" customHeight="1" x14ac:dyDescent="0.25">
      <c r="A31" s="105"/>
      <c r="B31" s="98" t="s">
        <v>174</v>
      </c>
      <c r="C31" s="116"/>
      <c r="D31" s="293"/>
      <c r="E31" s="293"/>
      <c r="F31" s="293"/>
      <c r="G31" s="293"/>
      <c r="H31" s="293"/>
      <c r="I31" s="293"/>
      <c r="J31" s="293"/>
      <c r="K31" s="293"/>
      <c r="L31" s="409"/>
      <c r="M31" s="293"/>
      <c r="N31" s="293"/>
    </row>
    <row r="32" spans="1:14" ht="16.5" customHeight="1" x14ac:dyDescent="0.25">
      <c r="A32" s="99" t="s">
        <v>200</v>
      </c>
      <c r="B32" s="100" t="s">
        <v>91</v>
      </c>
      <c r="C32" s="116" t="s">
        <v>31</v>
      </c>
      <c r="D32" s="293">
        <v>4.97</v>
      </c>
      <c r="E32" s="293">
        <v>0</v>
      </c>
      <c r="F32" s="293">
        <v>0</v>
      </c>
      <c r="G32" s="293">
        <v>0</v>
      </c>
      <c r="H32" s="293">
        <v>0</v>
      </c>
      <c r="I32" s="293">
        <v>0</v>
      </c>
      <c r="J32" s="293">
        <v>0</v>
      </c>
      <c r="K32" s="293">
        <v>0</v>
      </c>
      <c r="L32" s="409">
        <v>4.97</v>
      </c>
      <c r="M32" s="293">
        <v>0</v>
      </c>
      <c r="N32" s="293">
        <v>0</v>
      </c>
    </row>
    <row r="33" spans="1:14" ht="16.5" customHeight="1" x14ac:dyDescent="0.25">
      <c r="A33" s="99" t="s">
        <v>200</v>
      </c>
      <c r="B33" s="100" t="s">
        <v>92</v>
      </c>
      <c r="C33" s="116" t="s">
        <v>32</v>
      </c>
      <c r="D33" s="293">
        <v>0</v>
      </c>
      <c r="E33" s="298">
        <v>0</v>
      </c>
      <c r="F33" s="298">
        <v>0</v>
      </c>
      <c r="G33" s="298">
        <v>0</v>
      </c>
      <c r="H33" s="298">
        <v>0</v>
      </c>
      <c r="I33" s="298">
        <v>0</v>
      </c>
      <c r="J33" s="298">
        <v>0</v>
      </c>
      <c r="K33" s="298">
        <v>0</v>
      </c>
      <c r="L33" s="411">
        <v>0</v>
      </c>
      <c r="M33" s="298">
        <v>0</v>
      </c>
      <c r="N33" s="298">
        <v>0</v>
      </c>
    </row>
    <row r="34" spans="1:14" ht="18" customHeight="1" x14ac:dyDescent="0.25">
      <c r="A34" s="99" t="s">
        <v>200</v>
      </c>
      <c r="B34" s="100" t="s">
        <v>211</v>
      </c>
      <c r="C34" s="116" t="s">
        <v>25</v>
      </c>
      <c r="D34" s="293">
        <v>0</v>
      </c>
      <c r="E34" s="298">
        <v>0</v>
      </c>
      <c r="F34" s="298">
        <v>0</v>
      </c>
      <c r="G34" s="298">
        <v>0</v>
      </c>
      <c r="H34" s="298">
        <v>0</v>
      </c>
      <c r="I34" s="298">
        <v>0</v>
      </c>
      <c r="J34" s="298">
        <v>0</v>
      </c>
      <c r="K34" s="298">
        <v>0</v>
      </c>
      <c r="L34" s="411">
        <v>0</v>
      </c>
      <c r="M34" s="298">
        <v>0</v>
      </c>
      <c r="N34" s="298">
        <v>0</v>
      </c>
    </row>
    <row r="35" spans="1:14" ht="17.25" customHeight="1" x14ac:dyDescent="0.25">
      <c r="A35" s="99" t="s">
        <v>200</v>
      </c>
      <c r="B35" s="100" t="s">
        <v>212</v>
      </c>
      <c r="C35" s="116" t="s">
        <v>26</v>
      </c>
      <c r="D35" s="293">
        <v>0.05</v>
      </c>
      <c r="E35" s="298">
        <v>0</v>
      </c>
      <c r="F35" s="298">
        <v>0</v>
      </c>
      <c r="G35" s="298">
        <v>0</v>
      </c>
      <c r="H35" s="298">
        <v>0</v>
      </c>
      <c r="I35" s="298">
        <v>0</v>
      </c>
      <c r="J35" s="298">
        <v>0</v>
      </c>
      <c r="K35" s="298">
        <v>0</v>
      </c>
      <c r="L35" s="411">
        <v>0.05</v>
      </c>
      <c r="M35" s="298">
        <v>0</v>
      </c>
      <c r="N35" s="298">
        <v>0</v>
      </c>
    </row>
    <row r="36" spans="1:14" ht="26.25" customHeight="1" x14ac:dyDescent="0.25">
      <c r="A36" s="99" t="s">
        <v>200</v>
      </c>
      <c r="B36" s="100" t="s">
        <v>213</v>
      </c>
      <c r="C36" s="116" t="s">
        <v>27</v>
      </c>
      <c r="D36" s="293">
        <v>0.26</v>
      </c>
      <c r="E36" s="298">
        <v>0</v>
      </c>
      <c r="F36" s="298">
        <v>0</v>
      </c>
      <c r="G36" s="298">
        <v>0</v>
      </c>
      <c r="H36" s="298">
        <v>0</v>
      </c>
      <c r="I36" s="298">
        <v>0</v>
      </c>
      <c r="J36" s="298">
        <v>0</v>
      </c>
      <c r="K36" s="298">
        <v>0</v>
      </c>
      <c r="L36" s="411">
        <v>0.26</v>
      </c>
      <c r="M36" s="298">
        <v>0</v>
      </c>
      <c r="N36" s="298">
        <v>0</v>
      </c>
    </row>
    <row r="37" spans="1:14" ht="26.25" customHeight="1" x14ac:dyDescent="0.25">
      <c r="A37" s="99" t="s">
        <v>200</v>
      </c>
      <c r="B37" s="100" t="s">
        <v>214</v>
      </c>
      <c r="C37" s="110" t="s">
        <v>28</v>
      </c>
      <c r="D37" s="293">
        <v>0</v>
      </c>
      <c r="E37" s="298">
        <v>0</v>
      </c>
      <c r="F37" s="298">
        <v>0</v>
      </c>
      <c r="G37" s="298">
        <v>0</v>
      </c>
      <c r="H37" s="298">
        <v>0</v>
      </c>
      <c r="I37" s="298">
        <v>0</v>
      </c>
      <c r="J37" s="298">
        <v>0</v>
      </c>
      <c r="K37" s="298">
        <v>0</v>
      </c>
      <c r="L37" s="411">
        <v>0</v>
      </c>
      <c r="M37" s="298">
        <v>0</v>
      </c>
      <c r="N37" s="298">
        <v>0</v>
      </c>
    </row>
    <row r="38" spans="1:14" ht="18.75" customHeight="1" x14ac:dyDescent="0.25">
      <c r="A38" s="99" t="s">
        <v>200</v>
      </c>
      <c r="B38" s="100" t="s">
        <v>93</v>
      </c>
      <c r="C38" s="116" t="s">
        <v>33</v>
      </c>
      <c r="D38" s="293">
        <v>0</v>
      </c>
      <c r="E38" s="298">
        <v>0</v>
      </c>
      <c r="F38" s="298">
        <v>0</v>
      </c>
      <c r="G38" s="298">
        <v>0</v>
      </c>
      <c r="H38" s="298">
        <v>0</v>
      </c>
      <c r="I38" s="298">
        <v>0</v>
      </c>
      <c r="J38" s="298">
        <v>0</v>
      </c>
      <c r="K38" s="298">
        <v>0</v>
      </c>
      <c r="L38" s="411">
        <v>0</v>
      </c>
      <c r="M38" s="298">
        <v>0</v>
      </c>
      <c r="N38" s="298">
        <v>0</v>
      </c>
    </row>
    <row r="39" spans="1:14" ht="27" customHeight="1" x14ac:dyDescent="0.25">
      <c r="A39" s="99" t="s">
        <v>200</v>
      </c>
      <c r="B39" s="100" t="s">
        <v>215</v>
      </c>
      <c r="C39" s="94" t="s">
        <v>34</v>
      </c>
      <c r="D39" s="293">
        <v>0</v>
      </c>
      <c r="E39" s="298">
        <v>0</v>
      </c>
      <c r="F39" s="298">
        <v>0</v>
      </c>
      <c r="G39" s="298">
        <v>0</v>
      </c>
      <c r="H39" s="298">
        <v>0</v>
      </c>
      <c r="I39" s="298">
        <v>0</v>
      </c>
      <c r="J39" s="298">
        <v>0</v>
      </c>
      <c r="K39" s="298">
        <v>0</v>
      </c>
      <c r="L39" s="411">
        <v>0</v>
      </c>
      <c r="M39" s="298">
        <v>0</v>
      </c>
      <c r="N39" s="298">
        <v>0</v>
      </c>
    </row>
    <row r="40" spans="1:14" ht="18" customHeight="1" x14ac:dyDescent="0.25">
      <c r="A40" s="99" t="s">
        <v>200</v>
      </c>
      <c r="B40" s="100" t="s">
        <v>216</v>
      </c>
      <c r="C40" s="94" t="s">
        <v>241</v>
      </c>
      <c r="D40" s="293">
        <v>0</v>
      </c>
      <c r="E40" s="298">
        <v>0</v>
      </c>
      <c r="F40" s="298">
        <v>0</v>
      </c>
      <c r="G40" s="298">
        <v>0</v>
      </c>
      <c r="H40" s="298">
        <v>0</v>
      </c>
      <c r="I40" s="298">
        <v>0</v>
      </c>
      <c r="J40" s="298">
        <v>0</v>
      </c>
      <c r="K40" s="298">
        <v>0</v>
      </c>
      <c r="L40" s="411">
        <v>0</v>
      </c>
      <c r="M40" s="298">
        <v>0</v>
      </c>
      <c r="N40" s="298">
        <v>0</v>
      </c>
    </row>
    <row r="41" spans="1:14" ht="18" customHeight="1" x14ac:dyDescent="0.25">
      <c r="A41" s="99" t="s">
        <v>200</v>
      </c>
      <c r="B41" s="100" t="s">
        <v>95</v>
      </c>
      <c r="C41" s="94" t="s">
        <v>36</v>
      </c>
      <c r="D41" s="293">
        <v>0</v>
      </c>
      <c r="E41" s="298">
        <v>0</v>
      </c>
      <c r="F41" s="298">
        <v>0</v>
      </c>
      <c r="G41" s="298">
        <v>0</v>
      </c>
      <c r="H41" s="298">
        <v>0</v>
      </c>
      <c r="I41" s="298">
        <v>0</v>
      </c>
      <c r="J41" s="298">
        <v>0</v>
      </c>
      <c r="K41" s="298">
        <v>0</v>
      </c>
      <c r="L41" s="411">
        <v>0</v>
      </c>
      <c r="M41" s="298">
        <v>0</v>
      </c>
      <c r="N41" s="298">
        <v>0</v>
      </c>
    </row>
    <row r="42" spans="1:14" ht="18.75" customHeight="1" x14ac:dyDescent="0.25">
      <c r="A42" s="99" t="s">
        <v>200</v>
      </c>
      <c r="B42" s="100" t="s">
        <v>99</v>
      </c>
      <c r="C42" s="94" t="s">
        <v>38</v>
      </c>
      <c r="D42" s="293">
        <v>0</v>
      </c>
      <c r="E42" s="298">
        <v>0</v>
      </c>
      <c r="F42" s="298">
        <v>0</v>
      </c>
      <c r="G42" s="298">
        <v>0</v>
      </c>
      <c r="H42" s="298">
        <v>0</v>
      </c>
      <c r="I42" s="298">
        <v>0</v>
      </c>
      <c r="J42" s="298">
        <v>0</v>
      </c>
      <c r="K42" s="298">
        <v>0</v>
      </c>
      <c r="L42" s="411">
        <v>0</v>
      </c>
      <c r="M42" s="298">
        <v>0</v>
      </c>
      <c r="N42" s="298">
        <v>0</v>
      </c>
    </row>
    <row r="43" spans="1:14" ht="17.25" customHeight="1" x14ac:dyDescent="0.25">
      <c r="A43" s="99" t="s">
        <v>200</v>
      </c>
      <c r="B43" s="100" t="s">
        <v>111</v>
      </c>
      <c r="C43" s="94" t="s">
        <v>44</v>
      </c>
      <c r="D43" s="293">
        <v>0</v>
      </c>
      <c r="E43" s="298">
        <v>0</v>
      </c>
      <c r="F43" s="298">
        <v>0</v>
      </c>
      <c r="G43" s="298">
        <v>0</v>
      </c>
      <c r="H43" s="298">
        <v>0</v>
      </c>
      <c r="I43" s="298">
        <v>0</v>
      </c>
      <c r="J43" s="298">
        <v>0</v>
      </c>
      <c r="K43" s="298">
        <v>0</v>
      </c>
      <c r="L43" s="411">
        <v>0</v>
      </c>
      <c r="M43" s="298">
        <v>0</v>
      </c>
      <c r="N43" s="298">
        <v>0</v>
      </c>
    </row>
    <row r="44" spans="1:14" ht="26.4" x14ac:dyDescent="0.25">
      <c r="A44" s="99" t="s">
        <v>200</v>
      </c>
      <c r="B44" s="100" t="s">
        <v>217</v>
      </c>
      <c r="C44" s="94" t="s">
        <v>45</v>
      </c>
      <c r="D44" s="293">
        <v>0</v>
      </c>
      <c r="E44" s="298">
        <v>0</v>
      </c>
      <c r="F44" s="298">
        <v>0</v>
      </c>
      <c r="G44" s="298">
        <v>0</v>
      </c>
      <c r="H44" s="298">
        <v>0</v>
      </c>
      <c r="I44" s="298">
        <v>0</v>
      </c>
      <c r="J44" s="298">
        <v>0</v>
      </c>
      <c r="K44" s="298">
        <v>0</v>
      </c>
      <c r="L44" s="411">
        <v>0</v>
      </c>
      <c r="M44" s="298">
        <v>0</v>
      </c>
      <c r="N44" s="298">
        <v>0</v>
      </c>
    </row>
    <row r="45" spans="1:14" ht="26.4" x14ac:dyDescent="0.25">
      <c r="A45" s="99" t="s">
        <v>200</v>
      </c>
      <c r="B45" s="100" t="s">
        <v>218</v>
      </c>
      <c r="C45" s="94" t="s">
        <v>29</v>
      </c>
      <c r="D45" s="293">
        <v>0</v>
      </c>
      <c r="E45" s="298">
        <v>0</v>
      </c>
      <c r="F45" s="298">
        <v>0</v>
      </c>
      <c r="G45" s="298">
        <v>0</v>
      </c>
      <c r="H45" s="298">
        <v>0</v>
      </c>
      <c r="I45" s="298">
        <v>0</v>
      </c>
      <c r="J45" s="298">
        <v>0</v>
      </c>
      <c r="K45" s="298">
        <v>0</v>
      </c>
      <c r="L45" s="411">
        <v>0</v>
      </c>
      <c r="M45" s="298">
        <v>0</v>
      </c>
      <c r="N45" s="298">
        <v>0</v>
      </c>
    </row>
    <row r="46" spans="1:14" ht="18" customHeight="1" x14ac:dyDescent="0.25">
      <c r="A46" s="99" t="s">
        <v>200</v>
      </c>
      <c r="B46" s="100" t="s">
        <v>219</v>
      </c>
      <c r="C46" s="94" t="s">
        <v>30</v>
      </c>
      <c r="D46" s="293">
        <v>0</v>
      </c>
      <c r="E46" s="298">
        <v>0</v>
      </c>
      <c r="F46" s="298">
        <v>0</v>
      </c>
      <c r="G46" s="298">
        <v>0</v>
      </c>
      <c r="H46" s="298">
        <v>0</v>
      </c>
      <c r="I46" s="298">
        <v>0</v>
      </c>
      <c r="J46" s="298">
        <v>0</v>
      </c>
      <c r="K46" s="298">
        <v>0</v>
      </c>
      <c r="L46" s="411">
        <v>0</v>
      </c>
      <c r="M46" s="298">
        <v>0</v>
      </c>
      <c r="N46" s="298">
        <v>0</v>
      </c>
    </row>
    <row r="47" spans="1:14" ht="15.75" customHeight="1" x14ac:dyDescent="0.25">
      <c r="A47" s="99" t="s">
        <v>200</v>
      </c>
      <c r="B47" s="100" t="s">
        <v>201</v>
      </c>
      <c r="C47" s="94" t="s">
        <v>35</v>
      </c>
      <c r="D47" s="293">
        <v>0</v>
      </c>
      <c r="E47" s="298">
        <v>0</v>
      </c>
      <c r="F47" s="298">
        <v>0</v>
      </c>
      <c r="G47" s="298">
        <v>0</v>
      </c>
      <c r="H47" s="298">
        <v>0</v>
      </c>
      <c r="I47" s="298">
        <v>0</v>
      </c>
      <c r="J47" s="298">
        <v>0</v>
      </c>
      <c r="K47" s="298">
        <v>0</v>
      </c>
      <c r="L47" s="411">
        <v>0</v>
      </c>
      <c r="M47" s="298">
        <v>0</v>
      </c>
      <c r="N47" s="298">
        <v>0</v>
      </c>
    </row>
    <row r="48" spans="1:14" ht="15.75" customHeight="1" x14ac:dyDescent="0.25">
      <c r="A48" s="99" t="s">
        <v>94</v>
      </c>
      <c r="B48" s="100" t="s">
        <v>97</v>
      </c>
      <c r="C48" s="94" t="s">
        <v>37</v>
      </c>
      <c r="D48" s="293">
        <v>0</v>
      </c>
      <c r="E48" s="298">
        <v>0</v>
      </c>
      <c r="F48" s="298">
        <v>0</v>
      </c>
      <c r="G48" s="298">
        <v>0</v>
      </c>
      <c r="H48" s="298">
        <v>0</v>
      </c>
      <c r="I48" s="298">
        <v>0</v>
      </c>
      <c r="J48" s="298">
        <v>0</v>
      </c>
      <c r="K48" s="298">
        <v>0</v>
      </c>
      <c r="L48" s="411">
        <v>0</v>
      </c>
      <c r="M48" s="298">
        <v>0</v>
      </c>
      <c r="N48" s="298">
        <v>0</v>
      </c>
    </row>
    <row r="49" spans="1:14" ht="20.25" customHeight="1" x14ac:dyDescent="0.25">
      <c r="A49" s="99" t="s">
        <v>96</v>
      </c>
      <c r="B49" s="100" t="s">
        <v>116</v>
      </c>
      <c r="C49" s="94" t="s">
        <v>47</v>
      </c>
      <c r="D49" s="293">
        <v>0</v>
      </c>
      <c r="E49" s="298">
        <v>0</v>
      </c>
      <c r="F49" s="298">
        <v>0</v>
      </c>
      <c r="G49" s="298">
        <v>0</v>
      </c>
      <c r="H49" s="298">
        <v>0</v>
      </c>
      <c r="I49" s="298">
        <v>0</v>
      </c>
      <c r="J49" s="298">
        <v>0</v>
      </c>
      <c r="K49" s="298">
        <v>0</v>
      </c>
      <c r="L49" s="411">
        <v>0</v>
      </c>
      <c r="M49" s="298">
        <v>0</v>
      </c>
      <c r="N49" s="298">
        <v>0</v>
      </c>
    </row>
    <row r="50" spans="1:14" ht="26.4" x14ac:dyDescent="0.25">
      <c r="A50" s="99" t="s">
        <v>98</v>
      </c>
      <c r="B50" s="100" t="s">
        <v>117</v>
      </c>
      <c r="C50" s="94" t="s">
        <v>48</v>
      </c>
      <c r="D50" s="293">
        <v>6.03</v>
      </c>
      <c r="E50" s="298">
        <v>0</v>
      </c>
      <c r="F50" s="298">
        <v>0</v>
      </c>
      <c r="G50" s="298">
        <v>0</v>
      </c>
      <c r="H50" s="298">
        <v>0</v>
      </c>
      <c r="I50" s="298">
        <v>0</v>
      </c>
      <c r="J50" s="298">
        <v>0</v>
      </c>
      <c r="K50" s="298">
        <v>0</v>
      </c>
      <c r="L50" s="411">
        <v>6.03</v>
      </c>
      <c r="M50" s="298">
        <v>0</v>
      </c>
      <c r="N50" s="298">
        <v>0</v>
      </c>
    </row>
    <row r="51" spans="1:14" ht="16.5" customHeight="1" x14ac:dyDescent="0.25">
      <c r="A51" s="99" t="s">
        <v>100</v>
      </c>
      <c r="B51" s="64" t="s">
        <v>101</v>
      </c>
      <c r="C51" s="94" t="s">
        <v>39</v>
      </c>
      <c r="D51" s="293">
        <v>0</v>
      </c>
      <c r="E51" s="298">
        <v>0</v>
      </c>
      <c r="F51" s="298">
        <v>0</v>
      </c>
      <c r="G51" s="298">
        <v>0</v>
      </c>
      <c r="H51" s="298">
        <v>0</v>
      </c>
      <c r="I51" s="298">
        <v>0</v>
      </c>
      <c r="J51" s="298">
        <v>0</v>
      </c>
      <c r="K51" s="298">
        <v>0</v>
      </c>
      <c r="L51" s="411">
        <v>0</v>
      </c>
      <c r="M51" s="298">
        <v>0</v>
      </c>
      <c r="N51" s="298">
        <v>0</v>
      </c>
    </row>
    <row r="52" spans="1:14" ht="16.5" customHeight="1" x14ac:dyDescent="0.25">
      <c r="A52" s="99" t="s">
        <v>102</v>
      </c>
      <c r="B52" s="64" t="s">
        <v>103</v>
      </c>
      <c r="C52" s="94" t="s">
        <v>40</v>
      </c>
      <c r="D52" s="293">
        <v>23.35774</v>
      </c>
      <c r="E52" s="298">
        <v>0</v>
      </c>
      <c r="F52" s="298">
        <v>2.0590000000000001E-2</v>
      </c>
      <c r="G52" s="298">
        <v>0</v>
      </c>
      <c r="H52" s="298">
        <v>0</v>
      </c>
      <c r="I52" s="298">
        <v>0</v>
      </c>
      <c r="J52" s="298">
        <v>1.5053300000000001</v>
      </c>
      <c r="K52" s="298">
        <v>0</v>
      </c>
      <c r="L52" s="411">
        <v>3.9419999999999993</v>
      </c>
      <c r="M52" s="298">
        <v>17.88982</v>
      </c>
      <c r="N52" s="298">
        <v>0</v>
      </c>
    </row>
    <row r="53" spans="1:14" ht="18.75" customHeight="1" x14ac:dyDescent="0.25">
      <c r="A53" s="99" t="s">
        <v>104</v>
      </c>
      <c r="B53" s="64" t="s">
        <v>105</v>
      </c>
      <c r="C53" s="94" t="s">
        <v>41</v>
      </c>
      <c r="D53" s="293">
        <v>0</v>
      </c>
      <c r="E53" s="298">
        <v>0</v>
      </c>
      <c r="F53" s="298">
        <v>0</v>
      </c>
      <c r="G53" s="298">
        <v>0</v>
      </c>
      <c r="H53" s="298">
        <v>0</v>
      </c>
      <c r="I53" s="298">
        <v>0</v>
      </c>
      <c r="J53" s="298">
        <v>0</v>
      </c>
      <c r="K53" s="298">
        <v>0</v>
      </c>
      <c r="L53" s="411">
        <v>0</v>
      </c>
      <c r="M53" s="298">
        <v>0</v>
      </c>
      <c r="N53" s="298">
        <v>0</v>
      </c>
    </row>
    <row r="54" spans="1:14" ht="27" customHeight="1" x14ac:dyDescent="0.25">
      <c r="A54" s="99" t="s">
        <v>106</v>
      </c>
      <c r="B54" s="64" t="s">
        <v>107</v>
      </c>
      <c r="C54" s="94" t="s">
        <v>42</v>
      </c>
      <c r="D54" s="293">
        <v>0</v>
      </c>
      <c r="E54" s="298">
        <v>0</v>
      </c>
      <c r="F54" s="298">
        <v>0</v>
      </c>
      <c r="G54" s="298">
        <v>0</v>
      </c>
      <c r="H54" s="298">
        <v>0</v>
      </c>
      <c r="I54" s="298">
        <v>0</v>
      </c>
      <c r="J54" s="298">
        <v>0</v>
      </c>
      <c r="K54" s="298">
        <v>0</v>
      </c>
      <c r="L54" s="411">
        <v>0</v>
      </c>
      <c r="M54" s="298">
        <v>0</v>
      </c>
      <c r="N54" s="298">
        <v>0</v>
      </c>
    </row>
    <row r="55" spans="1:14" ht="19.5" customHeight="1" x14ac:dyDescent="0.25">
      <c r="A55" s="99" t="s">
        <v>108</v>
      </c>
      <c r="B55" s="64" t="s">
        <v>109</v>
      </c>
      <c r="C55" s="94" t="s">
        <v>43</v>
      </c>
      <c r="D55" s="293">
        <v>0</v>
      </c>
      <c r="E55" s="298">
        <v>0</v>
      </c>
      <c r="F55" s="298">
        <v>0</v>
      </c>
      <c r="G55" s="298">
        <v>0</v>
      </c>
      <c r="H55" s="298">
        <v>0</v>
      </c>
      <c r="I55" s="298">
        <v>0</v>
      </c>
      <c r="J55" s="298">
        <v>0</v>
      </c>
      <c r="K55" s="298">
        <v>0</v>
      </c>
      <c r="L55" s="411">
        <v>0</v>
      </c>
      <c r="M55" s="298">
        <v>0</v>
      </c>
      <c r="N55" s="298">
        <v>0</v>
      </c>
    </row>
    <row r="56" spans="1:14" ht="19.5" customHeight="1" x14ac:dyDescent="0.25">
      <c r="A56" s="99" t="s">
        <v>110</v>
      </c>
      <c r="B56" s="64" t="s">
        <v>220</v>
      </c>
      <c r="C56" s="94" t="s">
        <v>49</v>
      </c>
      <c r="D56" s="293">
        <v>0</v>
      </c>
      <c r="E56" s="298">
        <v>0</v>
      </c>
      <c r="F56" s="298">
        <v>0</v>
      </c>
      <c r="G56" s="298">
        <v>0</v>
      </c>
      <c r="H56" s="298">
        <v>0</v>
      </c>
      <c r="I56" s="298">
        <v>0</v>
      </c>
      <c r="J56" s="298">
        <v>0</v>
      </c>
      <c r="K56" s="298">
        <v>0</v>
      </c>
      <c r="L56" s="411">
        <v>0</v>
      </c>
      <c r="M56" s="298">
        <v>0</v>
      </c>
      <c r="N56" s="298">
        <v>0</v>
      </c>
    </row>
    <row r="57" spans="1:14" ht="19.5" customHeight="1" x14ac:dyDescent="0.25">
      <c r="A57" s="99" t="s">
        <v>112</v>
      </c>
      <c r="B57" s="64" t="s">
        <v>118</v>
      </c>
      <c r="C57" s="94" t="s">
        <v>50</v>
      </c>
      <c r="D57" s="293">
        <v>0</v>
      </c>
      <c r="E57" s="298">
        <v>0</v>
      </c>
      <c r="F57" s="298">
        <v>0</v>
      </c>
      <c r="G57" s="298">
        <v>0</v>
      </c>
      <c r="H57" s="298">
        <v>0</v>
      </c>
      <c r="I57" s="298">
        <v>0</v>
      </c>
      <c r="J57" s="298">
        <v>0</v>
      </c>
      <c r="K57" s="298">
        <v>0</v>
      </c>
      <c r="L57" s="411">
        <v>0</v>
      </c>
      <c r="M57" s="298">
        <v>0</v>
      </c>
      <c r="N57" s="298">
        <v>0</v>
      </c>
    </row>
    <row r="58" spans="1:14" ht="19.5" customHeight="1" x14ac:dyDescent="0.25">
      <c r="A58" s="99" t="s">
        <v>113</v>
      </c>
      <c r="B58" s="64" t="s">
        <v>119</v>
      </c>
      <c r="C58" s="94" t="s">
        <v>51</v>
      </c>
      <c r="D58" s="293">
        <v>0</v>
      </c>
      <c r="E58" s="298">
        <v>0</v>
      </c>
      <c r="F58" s="298">
        <v>0</v>
      </c>
      <c r="G58" s="298">
        <v>0</v>
      </c>
      <c r="H58" s="298">
        <v>0</v>
      </c>
      <c r="I58" s="298">
        <v>0</v>
      </c>
      <c r="J58" s="298">
        <v>0</v>
      </c>
      <c r="K58" s="298">
        <v>0</v>
      </c>
      <c r="L58" s="411">
        <v>0</v>
      </c>
      <c r="M58" s="298">
        <v>0</v>
      </c>
      <c r="N58" s="298">
        <v>0</v>
      </c>
    </row>
    <row r="59" spans="1:14" ht="19.5" customHeight="1" x14ac:dyDescent="0.25">
      <c r="A59" s="99" t="s">
        <v>115</v>
      </c>
      <c r="B59" s="64" t="s">
        <v>120</v>
      </c>
      <c r="C59" s="94" t="s">
        <v>52</v>
      </c>
      <c r="D59" s="293">
        <v>0</v>
      </c>
      <c r="E59" s="298">
        <v>0</v>
      </c>
      <c r="F59" s="298">
        <v>0</v>
      </c>
      <c r="G59" s="298">
        <v>0</v>
      </c>
      <c r="H59" s="298">
        <v>0</v>
      </c>
      <c r="I59" s="298">
        <v>0</v>
      </c>
      <c r="J59" s="298">
        <v>0</v>
      </c>
      <c r="K59" s="298">
        <v>0</v>
      </c>
      <c r="L59" s="411">
        <v>0</v>
      </c>
      <c r="M59" s="298">
        <v>0</v>
      </c>
      <c r="N59" s="298">
        <v>0</v>
      </c>
    </row>
  </sheetData>
  <mergeCells count="8">
    <mergeCell ref="A1:B1"/>
    <mergeCell ref="A2:N2"/>
    <mergeCell ref="A3:N3"/>
    <mergeCell ref="A4:A5"/>
    <mergeCell ref="B4:B5"/>
    <mergeCell ref="C4:C5"/>
    <mergeCell ref="D4:D5"/>
    <mergeCell ref="E4:N4"/>
  </mergeCells>
  <printOptions horizontalCentered="1"/>
  <pageMargins left="0.98425196850393704" right="0.31496062992125984"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F179"/>
  <sheetViews>
    <sheetView showZeros="0" tabSelected="1" zoomScale="70" zoomScaleNormal="70" zoomScaleSheetLayoutView="70" zoomScalePageLayoutView="25" workbookViewId="0">
      <selection activeCell="M12" sqref="M12"/>
    </sheetView>
  </sheetViews>
  <sheetFormatPr defaultRowHeight="13.8" x14ac:dyDescent="0.25"/>
  <cols>
    <col min="1" max="1" width="7" style="182" customWidth="1"/>
    <col min="2" max="2" width="28.109375" style="181" customWidth="1"/>
    <col min="3" max="3" width="13.109375" style="453" hidden="1" customWidth="1"/>
    <col min="4" max="4" width="7.88671875" style="181" customWidth="1"/>
    <col min="5" max="5" width="8.88671875" style="181" customWidth="1"/>
    <col min="6" max="6" width="8.33203125" style="181" customWidth="1"/>
    <col min="7" max="8" width="7.44140625" style="183" customWidth="1"/>
    <col min="9" max="9" width="6.5546875" style="183" customWidth="1"/>
    <col min="10" max="10" width="6.44140625" style="183" customWidth="1"/>
    <col min="11" max="11" width="5.88671875" style="183" customWidth="1"/>
    <col min="12" max="12" width="6.5546875" style="183" hidden="1" customWidth="1"/>
    <col min="13" max="13" width="5.6640625" style="183" customWidth="1"/>
    <col min="14" max="14" width="5.5546875" style="183" customWidth="1"/>
    <col min="15" max="15" width="5.6640625" style="183" customWidth="1"/>
    <col min="16" max="16" width="5.88671875" style="183" customWidth="1"/>
    <col min="17" max="17" width="6.5546875" style="183" hidden="1" customWidth="1"/>
    <col min="18" max="18" width="5.5546875" style="183" customWidth="1"/>
    <col min="19" max="20" width="5.6640625" style="183" customWidth="1"/>
    <col min="21" max="21" width="6" style="183" customWidth="1"/>
    <col min="22" max="22" width="6.5546875" style="183" hidden="1" customWidth="1"/>
    <col min="23" max="23" width="5.6640625" style="183" customWidth="1"/>
    <col min="24" max="25" width="5.5546875" style="183" customWidth="1"/>
    <col min="26" max="27" width="5.6640625" style="183" customWidth="1"/>
    <col min="28" max="28" width="6.5546875" style="183" customWidth="1"/>
    <col min="29" max="29" width="5.5546875" style="183" customWidth="1"/>
    <col min="30" max="30" width="6" style="183" customWidth="1"/>
    <col min="31" max="31" width="6.88671875" style="183" customWidth="1"/>
    <col min="32" max="32" width="7.5546875" style="183" hidden="1" customWidth="1"/>
    <col min="33" max="33" width="12.88671875" style="454" customWidth="1"/>
    <col min="34" max="34" width="17.109375" style="454" customWidth="1"/>
    <col min="35" max="35" width="30.5546875" style="453" customWidth="1"/>
    <col min="36" max="37" width="29.33203125" style="453" hidden="1" customWidth="1"/>
    <col min="38" max="38" width="20.88671875" style="454" hidden="1" customWidth="1"/>
    <col min="39" max="39" width="41.88671875" style="181" hidden="1" customWidth="1"/>
    <col min="40" max="40" width="34.33203125" style="181" hidden="1" customWidth="1"/>
    <col min="41" max="42" width="9.109375" style="181" hidden="1" customWidth="1"/>
    <col min="43" max="43" width="25.6640625" style="191" hidden="1" customWidth="1"/>
    <col min="44" max="44" width="32.33203125" style="181" hidden="1" customWidth="1"/>
    <col min="45" max="45" width="32.33203125" style="191" hidden="1" customWidth="1"/>
    <col min="46" max="46" width="17.88671875" style="181" hidden="1" customWidth="1"/>
    <col min="47" max="47" width="9.109375" style="181" hidden="1" customWidth="1"/>
    <col min="48" max="48" width="25" style="191" hidden="1" customWidth="1"/>
    <col min="49" max="68" width="9.109375" style="181" hidden="1" customWidth="1"/>
    <col min="69" max="69" width="30" style="181" hidden="1" customWidth="1"/>
    <col min="70" max="70" width="34" style="181" hidden="1" customWidth="1"/>
    <col min="71" max="79" width="9.109375" style="181" hidden="1" customWidth="1"/>
    <col min="80" max="89" width="9.109375" style="181" customWidth="1"/>
    <col min="90" max="189" width="9.109375" style="181"/>
    <col min="190" max="190" width="11" style="181" bestFit="1" customWidth="1"/>
    <col min="191" max="191" width="32.5546875" style="181" customWidth="1"/>
    <col min="192" max="192" width="0" style="181" hidden="1" customWidth="1"/>
    <col min="193" max="193" width="11.109375" style="181" customWidth="1"/>
    <col min="194" max="194" width="7.5546875" style="181" customWidth="1"/>
    <col min="195" max="195" width="11.33203125" style="181" customWidth="1"/>
    <col min="196" max="196" width="7.6640625" style="181" customWidth="1"/>
    <col min="197" max="197" width="10.33203125" style="181" customWidth="1"/>
    <col min="198" max="198" width="7.6640625" style="181" customWidth="1"/>
    <col min="199" max="199" width="10.33203125" style="181" customWidth="1"/>
    <col min="200" max="200" width="7.44140625" style="181" customWidth="1"/>
    <col min="201" max="201" width="7.5546875" style="181" customWidth="1"/>
    <col min="202" max="203" width="6.5546875" style="181" customWidth="1"/>
    <col min="204" max="204" width="8.33203125" style="181" customWidth="1"/>
    <col min="205" max="205" width="6.88671875" style="181" customWidth="1"/>
    <col min="206" max="206" width="7.33203125" style="181" customWidth="1"/>
    <col min="207" max="207" width="6.88671875" style="181" customWidth="1"/>
    <col min="208" max="208" width="9.44140625" style="181" customWidth="1"/>
    <col min="209" max="209" width="7.88671875" style="181" customWidth="1"/>
    <col min="210" max="210" width="7.109375" style="181" customWidth="1"/>
    <col min="211" max="211" width="9.33203125" style="181" customWidth="1"/>
    <col min="212" max="212" width="6.6640625" style="181" customWidth="1"/>
    <col min="213" max="213" width="7.109375" style="181" customWidth="1"/>
    <col min="214" max="214" width="7.44140625" style="181" customWidth="1"/>
    <col min="215" max="215" width="6.44140625" style="181" customWidth="1"/>
    <col min="216" max="216" width="6.88671875" style="181" customWidth="1"/>
    <col min="217" max="218" width="6.6640625" style="181" customWidth="1"/>
    <col min="219" max="219" width="0" style="181" hidden="1" customWidth="1"/>
    <col min="220" max="220" width="14.109375" style="181" customWidth="1"/>
    <col min="221" max="221" width="23.88671875" style="181" customWidth="1"/>
    <col min="222" max="222" width="32.5546875" style="181" customWidth="1"/>
    <col min="223" max="223" width="30.6640625" style="181" customWidth="1"/>
    <col min="224" max="225" width="29.33203125" style="181" customWidth="1"/>
    <col min="226" max="227" width="9.109375" style="181"/>
    <col min="228" max="228" width="19.109375" style="181" customWidth="1"/>
    <col min="229" max="229" width="17.5546875" style="181" customWidth="1"/>
    <col min="230" max="445" width="9.109375" style="181"/>
    <col min="446" max="446" width="11" style="181" bestFit="1" customWidth="1"/>
    <col min="447" max="447" width="32.5546875" style="181" customWidth="1"/>
    <col min="448" max="448" width="0" style="181" hidden="1" customWidth="1"/>
    <col min="449" max="449" width="11.109375" style="181" customWidth="1"/>
    <col min="450" max="450" width="7.5546875" style="181" customWidth="1"/>
    <col min="451" max="451" width="11.33203125" style="181" customWidth="1"/>
    <col min="452" max="452" width="7.6640625" style="181" customWidth="1"/>
    <col min="453" max="453" width="10.33203125" style="181" customWidth="1"/>
    <col min="454" max="454" width="7.6640625" style="181" customWidth="1"/>
    <col min="455" max="455" width="10.33203125" style="181" customWidth="1"/>
    <col min="456" max="456" width="7.44140625" style="181" customWidth="1"/>
    <col min="457" max="457" width="7.5546875" style="181" customWidth="1"/>
    <col min="458" max="459" width="6.5546875" style="181" customWidth="1"/>
    <col min="460" max="460" width="8.33203125" style="181" customWidth="1"/>
    <col min="461" max="461" width="6.88671875" style="181" customWidth="1"/>
    <col min="462" max="462" width="7.33203125" style="181" customWidth="1"/>
    <col min="463" max="463" width="6.88671875" style="181" customWidth="1"/>
    <col min="464" max="464" width="9.44140625" style="181" customWidth="1"/>
    <col min="465" max="465" width="7.88671875" style="181" customWidth="1"/>
    <col min="466" max="466" width="7.109375" style="181" customWidth="1"/>
    <col min="467" max="467" width="9.33203125" style="181" customWidth="1"/>
    <col min="468" max="468" width="6.6640625" style="181" customWidth="1"/>
    <col min="469" max="469" width="7.109375" style="181" customWidth="1"/>
    <col min="470" max="470" width="7.44140625" style="181" customWidth="1"/>
    <col min="471" max="471" width="6.44140625" style="181" customWidth="1"/>
    <col min="472" max="472" width="6.88671875" style="181" customWidth="1"/>
    <col min="473" max="474" width="6.6640625" style="181" customWidth="1"/>
    <col min="475" max="475" width="0" style="181" hidden="1" customWidth="1"/>
    <col min="476" max="476" width="14.109375" style="181" customWidth="1"/>
    <col min="477" max="477" width="23.88671875" style="181" customWidth="1"/>
    <col min="478" max="478" width="32.5546875" style="181" customWidth="1"/>
    <col min="479" max="479" width="30.6640625" style="181" customWidth="1"/>
    <col min="480" max="481" width="29.33203125" style="181" customWidth="1"/>
    <col min="482" max="483" width="9.109375" style="181"/>
    <col min="484" max="484" width="19.109375" style="181" customWidth="1"/>
    <col min="485" max="485" width="17.5546875" style="181" customWidth="1"/>
    <col min="486" max="701" width="9.109375" style="181"/>
    <col min="702" max="702" width="11" style="181" bestFit="1" customWidth="1"/>
    <col min="703" max="703" width="32.5546875" style="181" customWidth="1"/>
    <col min="704" max="704" width="0" style="181" hidden="1" customWidth="1"/>
    <col min="705" max="705" width="11.109375" style="181" customWidth="1"/>
    <col min="706" max="706" width="7.5546875" style="181" customWidth="1"/>
    <col min="707" max="707" width="11.33203125" style="181" customWidth="1"/>
    <col min="708" max="708" width="7.6640625" style="181" customWidth="1"/>
    <col min="709" max="709" width="10.33203125" style="181" customWidth="1"/>
    <col min="710" max="710" width="7.6640625" style="181" customWidth="1"/>
    <col min="711" max="711" width="10.33203125" style="181" customWidth="1"/>
    <col min="712" max="712" width="7.44140625" style="181" customWidth="1"/>
    <col min="713" max="713" width="7.5546875" style="181" customWidth="1"/>
    <col min="714" max="715" width="6.5546875" style="181" customWidth="1"/>
    <col min="716" max="716" width="8.33203125" style="181" customWidth="1"/>
    <col min="717" max="717" width="6.88671875" style="181" customWidth="1"/>
    <col min="718" max="718" width="7.33203125" style="181" customWidth="1"/>
    <col min="719" max="719" width="6.88671875" style="181" customWidth="1"/>
    <col min="720" max="720" width="9.44140625" style="181" customWidth="1"/>
    <col min="721" max="721" width="7.88671875" style="181" customWidth="1"/>
    <col min="722" max="722" width="7.109375" style="181" customWidth="1"/>
    <col min="723" max="723" width="9.33203125" style="181" customWidth="1"/>
    <col min="724" max="724" width="6.6640625" style="181" customWidth="1"/>
    <col min="725" max="725" width="7.109375" style="181" customWidth="1"/>
    <col min="726" max="726" width="7.44140625" style="181" customWidth="1"/>
    <col min="727" max="727" width="6.44140625" style="181" customWidth="1"/>
    <col min="728" max="728" width="6.88671875" style="181" customWidth="1"/>
    <col min="729" max="730" width="6.6640625" style="181" customWidth="1"/>
    <col min="731" max="731" width="0" style="181" hidden="1" customWidth="1"/>
    <col min="732" max="732" width="14.109375" style="181" customWidth="1"/>
    <col min="733" max="733" width="23.88671875" style="181" customWidth="1"/>
    <col min="734" max="734" width="32.5546875" style="181" customWidth="1"/>
    <col min="735" max="735" width="30.6640625" style="181" customWidth="1"/>
    <col min="736" max="737" width="29.33203125" style="181" customWidth="1"/>
    <col min="738" max="739" width="9.109375" style="181"/>
    <col min="740" max="740" width="19.109375" style="181" customWidth="1"/>
    <col min="741" max="741" width="17.5546875" style="181" customWidth="1"/>
    <col min="742" max="957" width="9.109375" style="181"/>
    <col min="958" max="958" width="11" style="181" bestFit="1" customWidth="1"/>
    <col min="959" max="959" width="32.5546875" style="181" customWidth="1"/>
    <col min="960" max="960" width="0" style="181" hidden="1" customWidth="1"/>
    <col min="961" max="961" width="11.109375" style="181" customWidth="1"/>
    <col min="962" max="962" width="7.5546875" style="181" customWidth="1"/>
    <col min="963" max="963" width="11.33203125" style="181" customWidth="1"/>
    <col min="964" max="964" width="7.6640625" style="181" customWidth="1"/>
    <col min="965" max="965" width="10.33203125" style="181" customWidth="1"/>
    <col min="966" max="966" width="7.6640625" style="181" customWidth="1"/>
    <col min="967" max="967" width="10.33203125" style="181" customWidth="1"/>
    <col min="968" max="968" width="7.44140625" style="181" customWidth="1"/>
    <col min="969" max="969" width="7.5546875" style="181" customWidth="1"/>
    <col min="970" max="971" width="6.5546875" style="181" customWidth="1"/>
    <col min="972" max="972" width="8.33203125" style="181" customWidth="1"/>
    <col min="973" max="973" width="6.88671875" style="181" customWidth="1"/>
    <col min="974" max="974" width="7.33203125" style="181" customWidth="1"/>
    <col min="975" max="975" width="6.88671875" style="181" customWidth="1"/>
    <col min="976" max="976" width="9.44140625" style="181" customWidth="1"/>
    <col min="977" max="977" width="7.88671875" style="181" customWidth="1"/>
    <col min="978" max="978" width="7.109375" style="181" customWidth="1"/>
    <col min="979" max="979" width="9.33203125" style="181" customWidth="1"/>
    <col min="980" max="980" width="6.6640625" style="181" customWidth="1"/>
    <col min="981" max="981" width="7.109375" style="181" customWidth="1"/>
    <col min="982" max="982" width="7.44140625" style="181" customWidth="1"/>
    <col min="983" max="983" width="6.44140625" style="181" customWidth="1"/>
    <col min="984" max="984" width="6.88671875" style="181" customWidth="1"/>
    <col min="985" max="986" width="6.6640625" style="181" customWidth="1"/>
    <col min="987" max="987" width="0" style="181" hidden="1" customWidth="1"/>
    <col min="988" max="988" width="14.109375" style="181" customWidth="1"/>
    <col min="989" max="989" width="23.88671875" style="181" customWidth="1"/>
    <col min="990" max="990" width="32.5546875" style="181" customWidth="1"/>
    <col min="991" max="991" width="30.6640625" style="181" customWidth="1"/>
    <col min="992" max="993" width="29.33203125" style="181" customWidth="1"/>
    <col min="994" max="995" width="9.109375" style="181"/>
    <col min="996" max="996" width="19.109375" style="181" customWidth="1"/>
    <col min="997" max="997" width="17.5546875" style="181" customWidth="1"/>
    <col min="998" max="1213" width="9.109375" style="181"/>
    <col min="1214" max="1214" width="11" style="181" bestFit="1" customWidth="1"/>
    <col min="1215" max="1215" width="32.5546875" style="181" customWidth="1"/>
    <col min="1216" max="1216" width="0" style="181" hidden="1" customWidth="1"/>
    <col min="1217" max="1217" width="11.109375" style="181" customWidth="1"/>
    <col min="1218" max="1218" width="7.5546875" style="181" customWidth="1"/>
    <col min="1219" max="1219" width="11.33203125" style="181" customWidth="1"/>
    <col min="1220" max="1220" width="7.6640625" style="181" customWidth="1"/>
    <col min="1221" max="1221" width="10.33203125" style="181" customWidth="1"/>
    <col min="1222" max="1222" width="7.6640625" style="181" customWidth="1"/>
    <col min="1223" max="1223" width="10.33203125" style="181" customWidth="1"/>
    <col min="1224" max="1224" width="7.44140625" style="181" customWidth="1"/>
    <col min="1225" max="1225" width="7.5546875" style="181" customWidth="1"/>
    <col min="1226" max="1227" width="6.5546875" style="181" customWidth="1"/>
    <col min="1228" max="1228" width="8.33203125" style="181" customWidth="1"/>
    <col min="1229" max="1229" width="6.88671875" style="181" customWidth="1"/>
    <col min="1230" max="1230" width="7.33203125" style="181" customWidth="1"/>
    <col min="1231" max="1231" width="6.88671875" style="181" customWidth="1"/>
    <col min="1232" max="1232" width="9.44140625" style="181" customWidth="1"/>
    <col min="1233" max="1233" width="7.88671875" style="181" customWidth="1"/>
    <col min="1234" max="1234" width="7.109375" style="181" customWidth="1"/>
    <col min="1235" max="1235" width="9.33203125" style="181" customWidth="1"/>
    <col min="1236" max="1236" width="6.6640625" style="181" customWidth="1"/>
    <col min="1237" max="1237" width="7.109375" style="181" customWidth="1"/>
    <col min="1238" max="1238" width="7.44140625" style="181" customWidth="1"/>
    <col min="1239" max="1239" width="6.44140625" style="181" customWidth="1"/>
    <col min="1240" max="1240" width="6.88671875" style="181" customWidth="1"/>
    <col min="1241" max="1242" width="6.6640625" style="181" customWidth="1"/>
    <col min="1243" max="1243" width="0" style="181" hidden="1" customWidth="1"/>
    <col min="1244" max="1244" width="14.109375" style="181" customWidth="1"/>
    <col min="1245" max="1245" width="23.88671875" style="181" customWidth="1"/>
    <col min="1246" max="1246" width="32.5546875" style="181" customWidth="1"/>
    <col min="1247" max="1247" width="30.6640625" style="181" customWidth="1"/>
    <col min="1248" max="1249" width="29.33203125" style="181" customWidth="1"/>
    <col min="1250" max="1251" width="9.109375" style="181"/>
    <col min="1252" max="1252" width="19.109375" style="181" customWidth="1"/>
    <col min="1253" max="1253" width="17.5546875" style="181" customWidth="1"/>
    <col min="1254" max="1469" width="9.109375" style="181"/>
    <col min="1470" max="1470" width="11" style="181" bestFit="1" customWidth="1"/>
    <col min="1471" max="1471" width="32.5546875" style="181" customWidth="1"/>
    <col min="1472" max="1472" width="0" style="181" hidden="1" customWidth="1"/>
    <col min="1473" max="1473" width="11.109375" style="181" customWidth="1"/>
    <col min="1474" max="1474" width="7.5546875" style="181" customWidth="1"/>
    <col min="1475" max="1475" width="11.33203125" style="181" customWidth="1"/>
    <col min="1476" max="1476" width="7.6640625" style="181" customWidth="1"/>
    <col min="1477" max="1477" width="10.33203125" style="181" customWidth="1"/>
    <col min="1478" max="1478" width="7.6640625" style="181" customWidth="1"/>
    <col min="1479" max="1479" width="10.33203125" style="181" customWidth="1"/>
    <col min="1480" max="1480" width="7.44140625" style="181" customWidth="1"/>
    <col min="1481" max="1481" width="7.5546875" style="181" customWidth="1"/>
    <col min="1482" max="1483" width="6.5546875" style="181" customWidth="1"/>
    <col min="1484" max="1484" width="8.33203125" style="181" customWidth="1"/>
    <col min="1485" max="1485" width="6.88671875" style="181" customWidth="1"/>
    <col min="1486" max="1486" width="7.33203125" style="181" customWidth="1"/>
    <col min="1487" max="1487" width="6.88671875" style="181" customWidth="1"/>
    <col min="1488" max="1488" width="9.44140625" style="181" customWidth="1"/>
    <col min="1489" max="1489" width="7.88671875" style="181" customWidth="1"/>
    <col min="1490" max="1490" width="7.109375" style="181" customWidth="1"/>
    <col min="1491" max="1491" width="9.33203125" style="181" customWidth="1"/>
    <col min="1492" max="1492" width="6.6640625" style="181" customWidth="1"/>
    <col min="1493" max="1493" width="7.109375" style="181" customWidth="1"/>
    <col min="1494" max="1494" width="7.44140625" style="181" customWidth="1"/>
    <col min="1495" max="1495" width="6.44140625" style="181" customWidth="1"/>
    <col min="1496" max="1496" width="6.88671875" style="181" customWidth="1"/>
    <col min="1497" max="1498" width="6.6640625" style="181" customWidth="1"/>
    <col min="1499" max="1499" width="0" style="181" hidden="1" customWidth="1"/>
    <col min="1500" max="1500" width="14.109375" style="181" customWidth="1"/>
    <col min="1501" max="1501" width="23.88671875" style="181" customWidth="1"/>
    <col min="1502" max="1502" width="32.5546875" style="181" customWidth="1"/>
    <col min="1503" max="1503" width="30.6640625" style="181" customWidth="1"/>
    <col min="1504" max="1505" width="29.33203125" style="181" customWidth="1"/>
    <col min="1506" max="1507" width="9.109375" style="181"/>
    <col min="1508" max="1508" width="19.109375" style="181" customWidth="1"/>
    <col min="1509" max="1509" width="17.5546875" style="181" customWidth="1"/>
    <col min="1510" max="1725" width="9.109375" style="181"/>
    <col min="1726" max="1726" width="11" style="181" bestFit="1" customWidth="1"/>
    <col min="1727" max="1727" width="32.5546875" style="181" customWidth="1"/>
    <col min="1728" max="1728" width="0" style="181" hidden="1" customWidth="1"/>
    <col min="1729" max="1729" width="11.109375" style="181" customWidth="1"/>
    <col min="1730" max="1730" width="7.5546875" style="181" customWidth="1"/>
    <col min="1731" max="1731" width="11.33203125" style="181" customWidth="1"/>
    <col min="1732" max="1732" width="7.6640625" style="181" customWidth="1"/>
    <col min="1733" max="1733" width="10.33203125" style="181" customWidth="1"/>
    <col min="1734" max="1734" width="7.6640625" style="181" customWidth="1"/>
    <col min="1735" max="1735" width="10.33203125" style="181" customWidth="1"/>
    <col min="1736" max="1736" width="7.44140625" style="181" customWidth="1"/>
    <col min="1737" max="1737" width="7.5546875" style="181" customWidth="1"/>
    <col min="1738" max="1739" width="6.5546875" style="181" customWidth="1"/>
    <col min="1740" max="1740" width="8.33203125" style="181" customWidth="1"/>
    <col min="1741" max="1741" width="6.88671875" style="181" customWidth="1"/>
    <col min="1742" max="1742" width="7.33203125" style="181" customWidth="1"/>
    <col min="1743" max="1743" width="6.88671875" style="181" customWidth="1"/>
    <col min="1744" max="1744" width="9.44140625" style="181" customWidth="1"/>
    <col min="1745" max="1745" width="7.88671875" style="181" customWidth="1"/>
    <col min="1746" max="1746" width="7.109375" style="181" customWidth="1"/>
    <col min="1747" max="1747" width="9.33203125" style="181" customWidth="1"/>
    <col min="1748" max="1748" width="6.6640625" style="181" customWidth="1"/>
    <col min="1749" max="1749" width="7.109375" style="181" customWidth="1"/>
    <col min="1750" max="1750" width="7.44140625" style="181" customWidth="1"/>
    <col min="1751" max="1751" width="6.44140625" style="181" customWidth="1"/>
    <col min="1752" max="1752" width="6.88671875" style="181" customWidth="1"/>
    <col min="1753" max="1754" width="6.6640625" style="181" customWidth="1"/>
    <col min="1755" max="1755" width="0" style="181" hidden="1" customWidth="1"/>
    <col min="1756" max="1756" width="14.109375" style="181" customWidth="1"/>
    <col min="1757" max="1757" width="23.88671875" style="181" customWidth="1"/>
    <col min="1758" max="1758" width="32.5546875" style="181" customWidth="1"/>
    <col min="1759" max="1759" width="30.6640625" style="181" customWidth="1"/>
    <col min="1760" max="1761" width="29.33203125" style="181" customWidth="1"/>
    <col min="1762" max="1763" width="9.109375" style="181"/>
    <col min="1764" max="1764" width="19.109375" style="181" customWidth="1"/>
    <col min="1765" max="1765" width="17.5546875" style="181" customWidth="1"/>
    <col min="1766" max="1981" width="9.109375" style="181"/>
    <col min="1982" max="1982" width="11" style="181" bestFit="1" customWidth="1"/>
    <col min="1983" max="1983" width="32.5546875" style="181" customWidth="1"/>
    <col min="1984" max="1984" width="0" style="181" hidden="1" customWidth="1"/>
    <col min="1985" max="1985" width="11.109375" style="181" customWidth="1"/>
    <col min="1986" max="1986" width="7.5546875" style="181" customWidth="1"/>
    <col min="1987" max="1987" width="11.33203125" style="181" customWidth="1"/>
    <col min="1988" max="1988" width="7.6640625" style="181" customWidth="1"/>
    <col min="1989" max="1989" width="10.33203125" style="181" customWidth="1"/>
    <col min="1990" max="1990" width="7.6640625" style="181" customWidth="1"/>
    <col min="1991" max="1991" width="10.33203125" style="181" customWidth="1"/>
    <col min="1992" max="1992" width="7.44140625" style="181" customWidth="1"/>
    <col min="1993" max="1993" width="7.5546875" style="181" customWidth="1"/>
    <col min="1994" max="1995" width="6.5546875" style="181" customWidth="1"/>
    <col min="1996" max="1996" width="8.33203125" style="181" customWidth="1"/>
    <col min="1997" max="1997" width="6.88671875" style="181" customWidth="1"/>
    <col min="1998" max="1998" width="7.33203125" style="181" customWidth="1"/>
    <col min="1999" max="1999" width="6.88671875" style="181" customWidth="1"/>
    <col min="2000" max="2000" width="9.44140625" style="181" customWidth="1"/>
    <col min="2001" max="2001" width="7.88671875" style="181" customWidth="1"/>
    <col min="2002" max="2002" width="7.109375" style="181" customWidth="1"/>
    <col min="2003" max="2003" width="9.33203125" style="181" customWidth="1"/>
    <col min="2004" max="2004" width="6.6640625" style="181" customWidth="1"/>
    <col min="2005" max="2005" width="7.109375" style="181" customWidth="1"/>
    <col min="2006" max="2006" width="7.44140625" style="181" customWidth="1"/>
    <col min="2007" max="2007" width="6.44140625" style="181" customWidth="1"/>
    <col min="2008" max="2008" width="6.88671875" style="181" customWidth="1"/>
    <col min="2009" max="2010" width="6.6640625" style="181" customWidth="1"/>
    <col min="2011" max="2011" width="0" style="181" hidden="1" customWidth="1"/>
    <col min="2012" max="2012" width="14.109375" style="181" customWidth="1"/>
    <col min="2013" max="2013" width="23.88671875" style="181" customWidth="1"/>
    <col min="2014" max="2014" width="32.5546875" style="181" customWidth="1"/>
    <col min="2015" max="2015" width="30.6640625" style="181" customWidth="1"/>
    <col min="2016" max="2017" width="29.33203125" style="181" customWidth="1"/>
    <col min="2018" max="2019" width="9.109375" style="181"/>
    <col min="2020" max="2020" width="19.109375" style="181" customWidth="1"/>
    <col min="2021" max="2021" width="17.5546875" style="181" customWidth="1"/>
    <col min="2022" max="2237" width="9.109375" style="181"/>
    <col min="2238" max="2238" width="11" style="181" bestFit="1" customWidth="1"/>
    <col min="2239" max="2239" width="32.5546875" style="181" customWidth="1"/>
    <col min="2240" max="2240" width="0" style="181" hidden="1" customWidth="1"/>
    <col min="2241" max="2241" width="11.109375" style="181" customWidth="1"/>
    <col min="2242" max="2242" width="7.5546875" style="181" customWidth="1"/>
    <col min="2243" max="2243" width="11.33203125" style="181" customWidth="1"/>
    <col min="2244" max="2244" width="7.6640625" style="181" customWidth="1"/>
    <col min="2245" max="2245" width="10.33203125" style="181" customWidth="1"/>
    <col min="2246" max="2246" width="7.6640625" style="181" customWidth="1"/>
    <col min="2247" max="2247" width="10.33203125" style="181" customWidth="1"/>
    <col min="2248" max="2248" width="7.44140625" style="181" customWidth="1"/>
    <col min="2249" max="2249" width="7.5546875" style="181" customWidth="1"/>
    <col min="2250" max="2251" width="6.5546875" style="181" customWidth="1"/>
    <col min="2252" max="2252" width="8.33203125" style="181" customWidth="1"/>
    <col min="2253" max="2253" width="6.88671875" style="181" customWidth="1"/>
    <col min="2254" max="2254" width="7.33203125" style="181" customWidth="1"/>
    <col min="2255" max="2255" width="6.88671875" style="181" customWidth="1"/>
    <col min="2256" max="2256" width="9.44140625" style="181" customWidth="1"/>
    <col min="2257" max="2257" width="7.88671875" style="181" customWidth="1"/>
    <col min="2258" max="2258" width="7.109375" style="181" customWidth="1"/>
    <col min="2259" max="2259" width="9.33203125" style="181" customWidth="1"/>
    <col min="2260" max="2260" width="6.6640625" style="181" customWidth="1"/>
    <col min="2261" max="2261" width="7.109375" style="181" customWidth="1"/>
    <col min="2262" max="2262" width="7.44140625" style="181" customWidth="1"/>
    <col min="2263" max="2263" width="6.44140625" style="181" customWidth="1"/>
    <col min="2264" max="2264" width="6.88671875" style="181" customWidth="1"/>
    <col min="2265" max="2266" width="6.6640625" style="181" customWidth="1"/>
    <col min="2267" max="2267" width="0" style="181" hidden="1" customWidth="1"/>
    <col min="2268" max="2268" width="14.109375" style="181" customWidth="1"/>
    <col min="2269" max="2269" width="23.88671875" style="181" customWidth="1"/>
    <col min="2270" max="2270" width="32.5546875" style="181" customWidth="1"/>
    <col min="2271" max="2271" width="30.6640625" style="181" customWidth="1"/>
    <col min="2272" max="2273" width="29.33203125" style="181" customWidth="1"/>
    <col min="2274" max="2275" width="9.109375" style="181"/>
    <col min="2276" max="2276" width="19.109375" style="181" customWidth="1"/>
    <col min="2277" max="2277" width="17.5546875" style="181" customWidth="1"/>
    <col min="2278" max="2493" width="9.109375" style="181"/>
    <col min="2494" max="2494" width="11" style="181" bestFit="1" customWidth="1"/>
    <col min="2495" max="2495" width="32.5546875" style="181" customWidth="1"/>
    <col min="2496" max="2496" width="0" style="181" hidden="1" customWidth="1"/>
    <col min="2497" max="2497" width="11.109375" style="181" customWidth="1"/>
    <col min="2498" max="2498" width="7.5546875" style="181" customWidth="1"/>
    <col min="2499" max="2499" width="11.33203125" style="181" customWidth="1"/>
    <col min="2500" max="2500" width="7.6640625" style="181" customWidth="1"/>
    <col min="2501" max="2501" width="10.33203125" style="181" customWidth="1"/>
    <col min="2502" max="2502" width="7.6640625" style="181" customWidth="1"/>
    <col min="2503" max="2503" width="10.33203125" style="181" customWidth="1"/>
    <col min="2504" max="2504" width="7.44140625" style="181" customWidth="1"/>
    <col min="2505" max="2505" width="7.5546875" style="181" customWidth="1"/>
    <col min="2506" max="2507" width="6.5546875" style="181" customWidth="1"/>
    <col min="2508" max="2508" width="8.33203125" style="181" customWidth="1"/>
    <col min="2509" max="2509" width="6.88671875" style="181" customWidth="1"/>
    <col min="2510" max="2510" width="7.33203125" style="181" customWidth="1"/>
    <col min="2511" max="2511" width="6.88671875" style="181" customWidth="1"/>
    <col min="2512" max="2512" width="9.44140625" style="181" customWidth="1"/>
    <col min="2513" max="2513" width="7.88671875" style="181" customWidth="1"/>
    <col min="2514" max="2514" width="7.109375" style="181" customWidth="1"/>
    <col min="2515" max="2515" width="9.33203125" style="181" customWidth="1"/>
    <col min="2516" max="2516" width="6.6640625" style="181" customWidth="1"/>
    <col min="2517" max="2517" width="7.109375" style="181" customWidth="1"/>
    <col min="2518" max="2518" width="7.44140625" style="181" customWidth="1"/>
    <col min="2519" max="2519" width="6.44140625" style="181" customWidth="1"/>
    <col min="2520" max="2520" width="6.88671875" style="181" customWidth="1"/>
    <col min="2521" max="2522" width="6.6640625" style="181" customWidth="1"/>
    <col min="2523" max="2523" width="0" style="181" hidden="1" customWidth="1"/>
    <col min="2524" max="2524" width="14.109375" style="181" customWidth="1"/>
    <col min="2525" max="2525" width="23.88671875" style="181" customWidth="1"/>
    <col min="2526" max="2526" width="32.5546875" style="181" customWidth="1"/>
    <col min="2527" max="2527" width="30.6640625" style="181" customWidth="1"/>
    <col min="2528" max="2529" width="29.33203125" style="181" customWidth="1"/>
    <col min="2530" max="2531" width="9.109375" style="181"/>
    <col min="2532" max="2532" width="19.109375" style="181" customWidth="1"/>
    <col min="2533" max="2533" width="17.5546875" style="181" customWidth="1"/>
    <col min="2534" max="2749" width="9.109375" style="181"/>
    <col min="2750" max="2750" width="11" style="181" bestFit="1" customWidth="1"/>
    <col min="2751" max="2751" width="32.5546875" style="181" customWidth="1"/>
    <col min="2752" max="2752" width="0" style="181" hidden="1" customWidth="1"/>
    <col min="2753" max="2753" width="11.109375" style="181" customWidth="1"/>
    <col min="2754" max="2754" width="7.5546875" style="181" customWidth="1"/>
    <col min="2755" max="2755" width="11.33203125" style="181" customWidth="1"/>
    <col min="2756" max="2756" width="7.6640625" style="181" customWidth="1"/>
    <col min="2757" max="2757" width="10.33203125" style="181" customWidth="1"/>
    <col min="2758" max="2758" width="7.6640625" style="181" customWidth="1"/>
    <col min="2759" max="2759" width="10.33203125" style="181" customWidth="1"/>
    <col min="2760" max="2760" width="7.44140625" style="181" customWidth="1"/>
    <col min="2761" max="2761" width="7.5546875" style="181" customWidth="1"/>
    <col min="2762" max="2763" width="6.5546875" style="181" customWidth="1"/>
    <col min="2764" max="2764" width="8.33203125" style="181" customWidth="1"/>
    <col min="2765" max="2765" width="6.88671875" style="181" customWidth="1"/>
    <col min="2766" max="2766" width="7.33203125" style="181" customWidth="1"/>
    <col min="2767" max="2767" width="6.88671875" style="181" customWidth="1"/>
    <col min="2768" max="2768" width="9.44140625" style="181" customWidth="1"/>
    <col min="2769" max="2769" width="7.88671875" style="181" customWidth="1"/>
    <col min="2770" max="2770" width="7.109375" style="181" customWidth="1"/>
    <col min="2771" max="2771" width="9.33203125" style="181" customWidth="1"/>
    <col min="2772" max="2772" width="6.6640625" style="181" customWidth="1"/>
    <col min="2773" max="2773" width="7.109375" style="181" customWidth="1"/>
    <col min="2774" max="2774" width="7.44140625" style="181" customWidth="1"/>
    <col min="2775" max="2775" width="6.44140625" style="181" customWidth="1"/>
    <col min="2776" max="2776" width="6.88671875" style="181" customWidth="1"/>
    <col min="2777" max="2778" width="6.6640625" style="181" customWidth="1"/>
    <col min="2779" max="2779" width="0" style="181" hidden="1" customWidth="1"/>
    <col min="2780" max="2780" width="14.109375" style="181" customWidth="1"/>
    <col min="2781" max="2781" width="23.88671875" style="181" customWidth="1"/>
    <col min="2782" max="2782" width="32.5546875" style="181" customWidth="1"/>
    <col min="2783" max="2783" width="30.6640625" style="181" customWidth="1"/>
    <col min="2784" max="2785" width="29.33203125" style="181" customWidth="1"/>
    <col min="2786" max="2787" width="9.109375" style="181"/>
    <col min="2788" max="2788" width="19.109375" style="181" customWidth="1"/>
    <col min="2789" max="2789" width="17.5546875" style="181" customWidth="1"/>
    <col min="2790" max="3005" width="9.109375" style="181"/>
    <col min="3006" max="3006" width="11" style="181" bestFit="1" customWidth="1"/>
    <col min="3007" max="3007" width="32.5546875" style="181" customWidth="1"/>
    <col min="3008" max="3008" width="0" style="181" hidden="1" customWidth="1"/>
    <col min="3009" max="3009" width="11.109375" style="181" customWidth="1"/>
    <col min="3010" max="3010" width="7.5546875" style="181" customWidth="1"/>
    <col min="3011" max="3011" width="11.33203125" style="181" customWidth="1"/>
    <col min="3012" max="3012" width="7.6640625" style="181" customWidth="1"/>
    <col min="3013" max="3013" width="10.33203125" style="181" customWidth="1"/>
    <col min="3014" max="3014" width="7.6640625" style="181" customWidth="1"/>
    <col min="3015" max="3015" width="10.33203125" style="181" customWidth="1"/>
    <col min="3016" max="3016" width="7.44140625" style="181" customWidth="1"/>
    <col min="3017" max="3017" width="7.5546875" style="181" customWidth="1"/>
    <col min="3018" max="3019" width="6.5546875" style="181" customWidth="1"/>
    <col min="3020" max="3020" width="8.33203125" style="181" customWidth="1"/>
    <col min="3021" max="3021" width="6.88671875" style="181" customWidth="1"/>
    <col min="3022" max="3022" width="7.33203125" style="181" customWidth="1"/>
    <col min="3023" max="3023" width="6.88671875" style="181" customWidth="1"/>
    <col min="3024" max="3024" width="9.44140625" style="181" customWidth="1"/>
    <col min="3025" max="3025" width="7.88671875" style="181" customWidth="1"/>
    <col min="3026" max="3026" width="7.109375" style="181" customWidth="1"/>
    <col min="3027" max="3027" width="9.33203125" style="181" customWidth="1"/>
    <col min="3028" max="3028" width="6.6640625" style="181" customWidth="1"/>
    <col min="3029" max="3029" width="7.109375" style="181" customWidth="1"/>
    <col min="3030" max="3030" width="7.44140625" style="181" customWidth="1"/>
    <col min="3031" max="3031" width="6.44140625" style="181" customWidth="1"/>
    <col min="3032" max="3032" width="6.88671875" style="181" customWidth="1"/>
    <col min="3033" max="3034" width="6.6640625" style="181" customWidth="1"/>
    <col min="3035" max="3035" width="0" style="181" hidden="1" customWidth="1"/>
    <col min="3036" max="3036" width="14.109375" style="181" customWidth="1"/>
    <col min="3037" max="3037" width="23.88671875" style="181" customWidth="1"/>
    <col min="3038" max="3038" width="32.5546875" style="181" customWidth="1"/>
    <col min="3039" max="3039" width="30.6640625" style="181" customWidth="1"/>
    <col min="3040" max="3041" width="29.33203125" style="181" customWidth="1"/>
    <col min="3042" max="3043" width="9.109375" style="181"/>
    <col min="3044" max="3044" width="19.109375" style="181" customWidth="1"/>
    <col min="3045" max="3045" width="17.5546875" style="181" customWidth="1"/>
    <col min="3046" max="3261" width="9.109375" style="181"/>
    <col min="3262" max="3262" width="11" style="181" bestFit="1" customWidth="1"/>
    <col min="3263" max="3263" width="32.5546875" style="181" customWidth="1"/>
    <col min="3264" max="3264" width="0" style="181" hidden="1" customWidth="1"/>
    <col min="3265" max="3265" width="11.109375" style="181" customWidth="1"/>
    <col min="3266" max="3266" width="7.5546875" style="181" customWidth="1"/>
    <col min="3267" max="3267" width="11.33203125" style="181" customWidth="1"/>
    <col min="3268" max="3268" width="7.6640625" style="181" customWidth="1"/>
    <col min="3269" max="3269" width="10.33203125" style="181" customWidth="1"/>
    <col min="3270" max="3270" width="7.6640625" style="181" customWidth="1"/>
    <col min="3271" max="3271" width="10.33203125" style="181" customWidth="1"/>
    <col min="3272" max="3272" width="7.44140625" style="181" customWidth="1"/>
    <col min="3273" max="3273" width="7.5546875" style="181" customWidth="1"/>
    <col min="3274" max="3275" width="6.5546875" style="181" customWidth="1"/>
    <col min="3276" max="3276" width="8.33203125" style="181" customWidth="1"/>
    <col min="3277" max="3277" width="6.88671875" style="181" customWidth="1"/>
    <col min="3278" max="3278" width="7.33203125" style="181" customWidth="1"/>
    <col min="3279" max="3279" width="6.88671875" style="181" customWidth="1"/>
    <col min="3280" max="3280" width="9.44140625" style="181" customWidth="1"/>
    <col min="3281" max="3281" width="7.88671875" style="181" customWidth="1"/>
    <col min="3282" max="3282" width="7.109375" style="181" customWidth="1"/>
    <col min="3283" max="3283" width="9.33203125" style="181" customWidth="1"/>
    <col min="3284" max="3284" width="6.6640625" style="181" customWidth="1"/>
    <col min="3285" max="3285" width="7.109375" style="181" customWidth="1"/>
    <col min="3286" max="3286" width="7.44140625" style="181" customWidth="1"/>
    <col min="3287" max="3287" width="6.44140625" style="181" customWidth="1"/>
    <col min="3288" max="3288" width="6.88671875" style="181" customWidth="1"/>
    <col min="3289" max="3290" width="6.6640625" style="181" customWidth="1"/>
    <col min="3291" max="3291" width="0" style="181" hidden="1" customWidth="1"/>
    <col min="3292" max="3292" width="14.109375" style="181" customWidth="1"/>
    <col min="3293" max="3293" width="23.88671875" style="181" customWidth="1"/>
    <col min="3294" max="3294" width="32.5546875" style="181" customWidth="1"/>
    <col min="3295" max="3295" width="30.6640625" style="181" customWidth="1"/>
    <col min="3296" max="3297" width="29.33203125" style="181" customWidth="1"/>
    <col min="3298" max="3299" width="9.109375" style="181"/>
    <col min="3300" max="3300" width="19.109375" style="181" customWidth="1"/>
    <col min="3301" max="3301" width="17.5546875" style="181" customWidth="1"/>
    <col min="3302" max="3517" width="9.109375" style="181"/>
    <col min="3518" max="3518" width="11" style="181" bestFit="1" customWidth="1"/>
    <col min="3519" max="3519" width="32.5546875" style="181" customWidth="1"/>
    <col min="3520" max="3520" width="0" style="181" hidden="1" customWidth="1"/>
    <col min="3521" max="3521" width="11.109375" style="181" customWidth="1"/>
    <col min="3522" max="3522" width="7.5546875" style="181" customWidth="1"/>
    <col min="3523" max="3523" width="11.33203125" style="181" customWidth="1"/>
    <col min="3524" max="3524" width="7.6640625" style="181" customWidth="1"/>
    <col min="3525" max="3525" width="10.33203125" style="181" customWidth="1"/>
    <col min="3526" max="3526" width="7.6640625" style="181" customWidth="1"/>
    <col min="3527" max="3527" width="10.33203125" style="181" customWidth="1"/>
    <col min="3528" max="3528" width="7.44140625" style="181" customWidth="1"/>
    <col min="3529" max="3529" width="7.5546875" style="181" customWidth="1"/>
    <col min="3530" max="3531" width="6.5546875" style="181" customWidth="1"/>
    <col min="3532" max="3532" width="8.33203125" style="181" customWidth="1"/>
    <col min="3533" max="3533" width="6.88671875" style="181" customWidth="1"/>
    <col min="3534" max="3534" width="7.33203125" style="181" customWidth="1"/>
    <col min="3535" max="3535" width="6.88671875" style="181" customWidth="1"/>
    <col min="3536" max="3536" width="9.44140625" style="181" customWidth="1"/>
    <col min="3537" max="3537" width="7.88671875" style="181" customWidth="1"/>
    <col min="3538" max="3538" width="7.109375" style="181" customWidth="1"/>
    <col min="3539" max="3539" width="9.33203125" style="181" customWidth="1"/>
    <col min="3540" max="3540" width="6.6640625" style="181" customWidth="1"/>
    <col min="3541" max="3541" width="7.109375" style="181" customWidth="1"/>
    <col min="3542" max="3542" width="7.44140625" style="181" customWidth="1"/>
    <col min="3543" max="3543" width="6.44140625" style="181" customWidth="1"/>
    <col min="3544" max="3544" width="6.88671875" style="181" customWidth="1"/>
    <col min="3545" max="3546" width="6.6640625" style="181" customWidth="1"/>
    <col min="3547" max="3547" width="0" style="181" hidden="1" customWidth="1"/>
    <col min="3548" max="3548" width="14.109375" style="181" customWidth="1"/>
    <col min="3549" max="3549" width="23.88671875" style="181" customWidth="1"/>
    <col min="3550" max="3550" width="32.5546875" style="181" customWidth="1"/>
    <col min="3551" max="3551" width="30.6640625" style="181" customWidth="1"/>
    <col min="3552" max="3553" width="29.33203125" style="181" customWidth="1"/>
    <col min="3554" max="3555" width="9.109375" style="181"/>
    <col min="3556" max="3556" width="19.109375" style="181" customWidth="1"/>
    <col min="3557" max="3557" width="17.5546875" style="181" customWidth="1"/>
    <col min="3558" max="3773" width="9.109375" style="181"/>
    <col min="3774" max="3774" width="11" style="181" bestFit="1" customWidth="1"/>
    <col min="3775" max="3775" width="32.5546875" style="181" customWidth="1"/>
    <col min="3776" max="3776" width="0" style="181" hidden="1" customWidth="1"/>
    <col min="3777" max="3777" width="11.109375" style="181" customWidth="1"/>
    <col min="3778" max="3778" width="7.5546875" style="181" customWidth="1"/>
    <col min="3779" max="3779" width="11.33203125" style="181" customWidth="1"/>
    <col min="3780" max="3780" width="7.6640625" style="181" customWidth="1"/>
    <col min="3781" max="3781" width="10.33203125" style="181" customWidth="1"/>
    <col min="3782" max="3782" width="7.6640625" style="181" customWidth="1"/>
    <col min="3783" max="3783" width="10.33203125" style="181" customWidth="1"/>
    <col min="3784" max="3784" width="7.44140625" style="181" customWidth="1"/>
    <col min="3785" max="3785" width="7.5546875" style="181" customWidth="1"/>
    <col min="3786" max="3787" width="6.5546875" style="181" customWidth="1"/>
    <col min="3788" max="3788" width="8.33203125" style="181" customWidth="1"/>
    <col min="3789" max="3789" width="6.88671875" style="181" customWidth="1"/>
    <col min="3790" max="3790" width="7.33203125" style="181" customWidth="1"/>
    <col min="3791" max="3791" width="6.88671875" style="181" customWidth="1"/>
    <col min="3792" max="3792" width="9.44140625" style="181" customWidth="1"/>
    <col min="3793" max="3793" width="7.88671875" style="181" customWidth="1"/>
    <col min="3794" max="3794" width="7.109375" style="181" customWidth="1"/>
    <col min="3795" max="3795" width="9.33203125" style="181" customWidth="1"/>
    <col min="3796" max="3796" width="6.6640625" style="181" customWidth="1"/>
    <col min="3797" max="3797" width="7.109375" style="181" customWidth="1"/>
    <col min="3798" max="3798" width="7.44140625" style="181" customWidth="1"/>
    <col min="3799" max="3799" width="6.44140625" style="181" customWidth="1"/>
    <col min="3800" max="3800" width="6.88671875" style="181" customWidth="1"/>
    <col min="3801" max="3802" width="6.6640625" style="181" customWidth="1"/>
    <col min="3803" max="3803" width="0" style="181" hidden="1" customWidth="1"/>
    <col min="3804" max="3804" width="14.109375" style="181" customWidth="1"/>
    <col min="3805" max="3805" width="23.88671875" style="181" customWidth="1"/>
    <col min="3806" max="3806" width="32.5546875" style="181" customWidth="1"/>
    <col min="3807" max="3807" width="30.6640625" style="181" customWidth="1"/>
    <col min="3808" max="3809" width="29.33203125" style="181" customWidth="1"/>
    <col min="3810" max="3811" width="9.109375" style="181"/>
    <col min="3812" max="3812" width="19.109375" style="181" customWidth="1"/>
    <col min="3813" max="3813" width="17.5546875" style="181" customWidth="1"/>
    <col min="3814" max="4029" width="9.109375" style="181"/>
    <col min="4030" max="4030" width="11" style="181" bestFit="1" customWidth="1"/>
    <col min="4031" max="4031" width="32.5546875" style="181" customWidth="1"/>
    <col min="4032" max="4032" width="0" style="181" hidden="1" customWidth="1"/>
    <col min="4033" max="4033" width="11.109375" style="181" customWidth="1"/>
    <col min="4034" max="4034" width="7.5546875" style="181" customWidth="1"/>
    <col min="4035" max="4035" width="11.33203125" style="181" customWidth="1"/>
    <col min="4036" max="4036" width="7.6640625" style="181" customWidth="1"/>
    <col min="4037" max="4037" width="10.33203125" style="181" customWidth="1"/>
    <col min="4038" max="4038" width="7.6640625" style="181" customWidth="1"/>
    <col min="4039" max="4039" width="10.33203125" style="181" customWidth="1"/>
    <col min="4040" max="4040" width="7.44140625" style="181" customWidth="1"/>
    <col min="4041" max="4041" width="7.5546875" style="181" customWidth="1"/>
    <col min="4042" max="4043" width="6.5546875" style="181" customWidth="1"/>
    <col min="4044" max="4044" width="8.33203125" style="181" customWidth="1"/>
    <col min="4045" max="4045" width="6.88671875" style="181" customWidth="1"/>
    <col min="4046" max="4046" width="7.33203125" style="181" customWidth="1"/>
    <col min="4047" max="4047" width="6.88671875" style="181" customWidth="1"/>
    <col min="4048" max="4048" width="9.44140625" style="181" customWidth="1"/>
    <col min="4049" max="4049" width="7.88671875" style="181" customWidth="1"/>
    <col min="4050" max="4050" width="7.109375" style="181" customWidth="1"/>
    <col min="4051" max="4051" width="9.33203125" style="181" customWidth="1"/>
    <col min="4052" max="4052" width="6.6640625" style="181" customWidth="1"/>
    <col min="4053" max="4053" width="7.109375" style="181" customWidth="1"/>
    <col min="4054" max="4054" width="7.44140625" style="181" customWidth="1"/>
    <col min="4055" max="4055" width="6.44140625" style="181" customWidth="1"/>
    <col min="4056" max="4056" width="6.88671875" style="181" customWidth="1"/>
    <col min="4057" max="4058" width="6.6640625" style="181" customWidth="1"/>
    <col min="4059" max="4059" width="0" style="181" hidden="1" customWidth="1"/>
    <col min="4060" max="4060" width="14.109375" style="181" customWidth="1"/>
    <col min="4061" max="4061" width="23.88671875" style="181" customWidth="1"/>
    <col min="4062" max="4062" width="32.5546875" style="181" customWidth="1"/>
    <col min="4063" max="4063" width="30.6640625" style="181" customWidth="1"/>
    <col min="4064" max="4065" width="29.33203125" style="181" customWidth="1"/>
    <col min="4066" max="4067" width="9.109375" style="181"/>
    <col min="4068" max="4068" width="19.109375" style="181" customWidth="1"/>
    <col min="4069" max="4069" width="17.5546875" style="181" customWidth="1"/>
    <col min="4070" max="4285" width="9.109375" style="181"/>
    <col min="4286" max="4286" width="11" style="181" bestFit="1" customWidth="1"/>
    <col min="4287" max="4287" width="32.5546875" style="181" customWidth="1"/>
    <col min="4288" max="4288" width="0" style="181" hidden="1" customWidth="1"/>
    <col min="4289" max="4289" width="11.109375" style="181" customWidth="1"/>
    <col min="4290" max="4290" width="7.5546875" style="181" customWidth="1"/>
    <col min="4291" max="4291" width="11.33203125" style="181" customWidth="1"/>
    <col min="4292" max="4292" width="7.6640625" style="181" customWidth="1"/>
    <col min="4293" max="4293" width="10.33203125" style="181" customWidth="1"/>
    <col min="4294" max="4294" width="7.6640625" style="181" customWidth="1"/>
    <col min="4295" max="4295" width="10.33203125" style="181" customWidth="1"/>
    <col min="4296" max="4296" width="7.44140625" style="181" customWidth="1"/>
    <col min="4297" max="4297" width="7.5546875" style="181" customWidth="1"/>
    <col min="4298" max="4299" width="6.5546875" style="181" customWidth="1"/>
    <col min="4300" max="4300" width="8.33203125" style="181" customWidth="1"/>
    <col min="4301" max="4301" width="6.88671875" style="181" customWidth="1"/>
    <col min="4302" max="4302" width="7.33203125" style="181" customWidth="1"/>
    <col min="4303" max="4303" width="6.88671875" style="181" customWidth="1"/>
    <col min="4304" max="4304" width="9.44140625" style="181" customWidth="1"/>
    <col min="4305" max="4305" width="7.88671875" style="181" customWidth="1"/>
    <col min="4306" max="4306" width="7.109375" style="181" customWidth="1"/>
    <col min="4307" max="4307" width="9.33203125" style="181" customWidth="1"/>
    <col min="4308" max="4308" width="6.6640625" style="181" customWidth="1"/>
    <col min="4309" max="4309" width="7.109375" style="181" customWidth="1"/>
    <col min="4310" max="4310" width="7.44140625" style="181" customWidth="1"/>
    <col min="4311" max="4311" width="6.44140625" style="181" customWidth="1"/>
    <col min="4312" max="4312" width="6.88671875" style="181" customWidth="1"/>
    <col min="4313" max="4314" width="6.6640625" style="181" customWidth="1"/>
    <col min="4315" max="4315" width="0" style="181" hidden="1" customWidth="1"/>
    <col min="4316" max="4316" width="14.109375" style="181" customWidth="1"/>
    <col min="4317" max="4317" width="23.88671875" style="181" customWidth="1"/>
    <col min="4318" max="4318" width="32.5546875" style="181" customWidth="1"/>
    <col min="4319" max="4319" width="30.6640625" style="181" customWidth="1"/>
    <col min="4320" max="4321" width="29.33203125" style="181" customWidth="1"/>
    <col min="4322" max="4323" width="9.109375" style="181"/>
    <col min="4324" max="4324" width="19.109375" style="181" customWidth="1"/>
    <col min="4325" max="4325" width="17.5546875" style="181" customWidth="1"/>
    <col min="4326" max="4541" width="9.109375" style="181"/>
    <col min="4542" max="4542" width="11" style="181" bestFit="1" customWidth="1"/>
    <col min="4543" max="4543" width="32.5546875" style="181" customWidth="1"/>
    <col min="4544" max="4544" width="0" style="181" hidden="1" customWidth="1"/>
    <col min="4545" max="4545" width="11.109375" style="181" customWidth="1"/>
    <col min="4546" max="4546" width="7.5546875" style="181" customWidth="1"/>
    <col min="4547" max="4547" width="11.33203125" style="181" customWidth="1"/>
    <col min="4548" max="4548" width="7.6640625" style="181" customWidth="1"/>
    <col min="4549" max="4549" width="10.33203125" style="181" customWidth="1"/>
    <col min="4550" max="4550" width="7.6640625" style="181" customWidth="1"/>
    <col min="4551" max="4551" width="10.33203125" style="181" customWidth="1"/>
    <col min="4552" max="4552" width="7.44140625" style="181" customWidth="1"/>
    <col min="4553" max="4553" width="7.5546875" style="181" customWidth="1"/>
    <col min="4554" max="4555" width="6.5546875" style="181" customWidth="1"/>
    <col min="4556" max="4556" width="8.33203125" style="181" customWidth="1"/>
    <col min="4557" max="4557" width="6.88671875" style="181" customWidth="1"/>
    <col min="4558" max="4558" width="7.33203125" style="181" customWidth="1"/>
    <col min="4559" max="4559" width="6.88671875" style="181" customWidth="1"/>
    <col min="4560" max="4560" width="9.44140625" style="181" customWidth="1"/>
    <col min="4561" max="4561" width="7.88671875" style="181" customWidth="1"/>
    <col min="4562" max="4562" width="7.109375" style="181" customWidth="1"/>
    <col min="4563" max="4563" width="9.33203125" style="181" customWidth="1"/>
    <col min="4564" max="4564" width="6.6640625" style="181" customWidth="1"/>
    <col min="4565" max="4565" width="7.109375" style="181" customWidth="1"/>
    <col min="4566" max="4566" width="7.44140625" style="181" customWidth="1"/>
    <col min="4567" max="4567" width="6.44140625" style="181" customWidth="1"/>
    <col min="4568" max="4568" width="6.88671875" style="181" customWidth="1"/>
    <col min="4569" max="4570" width="6.6640625" style="181" customWidth="1"/>
    <col min="4571" max="4571" width="0" style="181" hidden="1" customWidth="1"/>
    <col min="4572" max="4572" width="14.109375" style="181" customWidth="1"/>
    <col min="4573" max="4573" width="23.88671875" style="181" customWidth="1"/>
    <col min="4574" max="4574" width="32.5546875" style="181" customWidth="1"/>
    <col min="4575" max="4575" width="30.6640625" style="181" customWidth="1"/>
    <col min="4576" max="4577" width="29.33203125" style="181" customWidth="1"/>
    <col min="4578" max="4579" width="9.109375" style="181"/>
    <col min="4580" max="4580" width="19.109375" style="181" customWidth="1"/>
    <col min="4581" max="4581" width="17.5546875" style="181" customWidth="1"/>
    <col min="4582" max="4797" width="9.109375" style="181"/>
    <col min="4798" max="4798" width="11" style="181" bestFit="1" customWidth="1"/>
    <col min="4799" max="4799" width="32.5546875" style="181" customWidth="1"/>
    <col min="4800" max="4800" width="0" style="181" hidden="1" customWidth="1"/>
    <col min="4801" max="4801" width="11.109375" style="181" customWidth="1"/>
    <col min="4802" max="4802" width="7.5546875" style="181" customWidth="1"/>
    <col min="4803" max="4803" width="11.33203125" style="181" customWidth="1"/>
    <col min="4804" max="4804" width="7.6640625" style="181" customWidth="1"/>
    <col min="4805" max="4805" width="10.33203125" style="181" customWidth="1"/>
    <col min="4806" max="4806" width="7.6640625" style="181" customWidth="1"/>
    <col min="4807" max="4807" width="10.33203125" style="181" customWidth="1"/>
    <col min="4808" max="4808" width="7.44140625" style="181" customWidth="1"/>
    <col min="4809" max="4809" width="7.5546875" style="181" customWidth="1"/>
    <col min="4810" max="4811" width="6.5546875" style="181" customWidth="1"/>
    <col min="4812" max="4812" width="8.33203125" style="181" customWidth="1"/>
    <col min="4813" max="4813" width="6.88671875" style="181" customWidth="1"/>
    <col min="4814" max="4814" width="7.33203125" style="181" customWidth="1"/>
    <col min="4815" max="4815" width="6.88671875" style="181" customWidth="1"/>
    <col min="4816" max="4816" width="9.44140625" style="181" customWidth="1"/>
    <col min="4817" max="4817" width="7.88671875" style="181" customWidth="1"/>
    <col min="4818" max="4818" width="7.109375" style="181" customWidth="1"/>
    <col min="4819" max="4819" width="9.33203125" style="181" customWidth="1"/>
    <col min="4820" max="4820" width="6.6640625" style="181" customWidth="1"/>
    <col min="4821" max="4821" width="7.109375" style="181" customWidth="1"/>
    <col min="4822" max="4822" width="7.44140625" style="181" customWidth="1"/>
    <col min="4823" max="4823" width="6.44140625" style="181" customWidth="1"/>
    <col min="4824" max="4824" width="6.88671875" style="181" customWidth="1"/>
    <col min="4825" max="4826" width="6.6640625" style="181" customWidth="1"/>
    <col min="4827" max="4827" width="0" style="181" hidden="1" customWidth="1"/>
    <col min="4828" max="4828" width="14.109375" style="181" customWidth="1"/>
    <col min="4829" max="4829" width="23.88671875" style="181" customWidth="1"/>
    <col min="4830" max="4830" width="32.5546875" style="181" customWidth="1"/>
    <col min="4831" max="4831" width="30.6640625" style="181" customWidth="1"/>
    <col min="4832" max="4833" width="29.33203125" style="181" customWidth="1"/>
    <col min="4834" max="4835" width="9.109375" style="181"/>
    <col min="4836" max="4836" width="19.109375" style="181" customWidth="1"/>
    <col min="4837" max="4837" width="17.5546875" style="181" customWidth="1"/>
    <col min="4838" max="5053" width="9.109375" style="181"/>
    <col min="5054" max="5054" width="11" style="181" bestFit="1" customWidth="1"/>
    <col min="5055" max="5055" width="32.5546875" style="181" customWidth="1"/>
    <col min="5056" max="5056" width="0" style="181" hidden="1" customWidth="1"/>
    <col min="5057" max="5057" width="11.109375" style="181" customWidth="1"/>
    <col min="5058" max="5058" width="7.5546875" style="181" customWidth="1"/>
    <col min="5059" max="5059" width="11.33203125" style="181" customWidth="1"/>
    <col min="5060" max="5060" width="7.6640625" style="181" customWidth="1"/>
    <col min="5061" max="5061" width="10.33203125" style="181" customWidth="1"/>
    <col min="5062" max="5062" width="7.6640625" style="181" customWidth="1"/>
    <col min="5063" max="5063" width="10.33203125" style="181" customWidth="1"/>
    <col min="5064" max="5064" width="7.44140625" style="181" customWidth="1"/>
    <col min="5065" max="5065" width="7.5546875" style="181" customWidth="1"/>
    <col min="5066" max="5067" width="6.5546875" style="181" customWidth="1"/>
    <col min="5068" max="5068" width="8.33203125" style="181" customWidth="1"/>
    <col min="5069" max="5069" width="6.88671875" style="181" customWidth="1"/>
    <col min="5070" max="5070" width="7.33203125" style="181" customWidth="1"/>
    <col min="5071" max="5071" width="6.88671875" style="181" customWidth="1"/>
    <col min="5072" max="5072" width="9.44140625" style="181" customWidth="1"/>
    <col min="5073" max="5073" width="7.88671875" style="181" customWidth="1"/>
    <col min="5074" max="5074" width="7.109375" style="181" customWidth="1"/>
    <col min="5075" max="5075" width="9.33203125" style="181" customWidth="1"/>
    <col min="5076" max="5076" width="6.6640625" style="181" customWidth="1"/>
    <col min="5077" max="5077" width="7.109375" style="181" customWidth="1"/>
    <col min="5078" max="5078" width="7.44140625" style="181" customWidth="1"/>
    <col min="5079" max="5079" width="6.44140625" style="181" customWidth="1"/>
    <col min="5080" max="5080" width="6.88671875" style="181" customWidth="1"/>
    <col min="5081" max="5082" width="6.6640625" style="181" customWidth="1"/>
    <col min="5083" max="5083" width="0" style="181" hidden="1" customWidth="1"/>
    <col min="5084" max="5084" width="14.109375" style="181" customWidth="1"/>
    <col min="5085" max="5085" width="23.88671875" style="181" customWidth="1"/>
    <col min="5086" max="5086" width="32.5546875" style="181" customWidth="1"/>
    <col min="5087" max="5087" width="30.6640625" style="181" customWidth="1"/>
    <col min="5088" max="5089" width="29.33203125" style="181" customWidth="1"/>
    <col min="5090" max="5091" width="9.109375" style="181"/>
    <col min="5092" max="5092" width="19.109375" style="181" customWidth="1"/>
    <col min="5093" max="5093" width="17.5546875" style="181" customWidth="1"/>
    <col min="5094" max="5309" width="9.109375" style="181"/>
    <col min="5310" max="5310" width="11" style="181" bestFit="1" customWidth="1"/>
    <col min="5311" max="5311" width="32.5546875" style="181" customWidth="1"/>
    <col min="5312" max="5312" width="0" style="181" hidden="1" customWidth="1"/>
    <col min="5313" max="5313" width="11.109375" style="181" customWidth="1"/>
    <col min="5314" max="5314" width="7.5546875" style="181" customWidth="1"/>
    <col min="5315" max="5315" width="11.33203125" style="181" customWidth="1"/>
    <col min="5316" max="5316" width="7.6640625" style="181" customWidth="1"/>
    <col min="5317" max="5317" width="10.33203125" style="181" customWidth="1"/>
    <col min="5318" max="5318" width="7.6640625" style="181" customWidth="1"/>
    <col min="5319" max="5319" width="10.33203125" style="181" customWidth="1"/>
    <col min="5320" max="5320" width="7.44140625" style="181" customWidth="1"/>
    <col min="5321" max="5321" width="7.5546875" style="181" customWidth="1"/>
    <col min="5322" max="5323" width="6.5546875" style="181" customWidth="1"/>
    <col min="5324" max="5324" width="8.33203125" style="181" customWidth="1"/>
    <col min="5325" max="5325" width="6.88671875" style="181" customWidth="1"/>
    <col min="5326" max="5326" width="7.33203125" style="181" customWidth="1"/>
    <col min="5327" max="5327" width="6.88671875" style="181" customWidth="1"/>
    <col min="5328" max="5328" width="9.44140625" style="181" customWidth="1"/>
    <col min="5329" max="5329" width="7.88671875" style="181" customWidth="1"/>
    <col min="5330" max="5330" width="7.109375" style="181" customWidth="1"/>
    <col min="5331" max="5331" width="9.33203125" style="181" customWidth="1"/>
    <col min="5332" max="5332" width="6.6640625" style="181" customWidth="1"/>
    <col min="5333" max="5333" width="7.109375" style="181" customWidth="1"/>
    <col min="5334" max="5334" width="7.44140625" style="181" customWidth="1"/>
    <col min="5335" max="5335" width="6.44140625" style="181" customWidth="1"/>
    <col min="5336" max="5336" width="6.88671875" style="181" customWidth="1"/>
    <col min="5337" max="5338" width="6.6640625" style="181" customWidth="1"/>
    <col min="5339" max="5339" width="0" style="181" hidden="1" customWidth="1"/>
    <col min="5340" max="5340" width="14.109375" style="181" customWidth="1"/>
    <col min="5341" max="5341" width="23.88671875" style="181" customWidth="1"/>
    <col min="5342" max="5342" width="32.5546875" style="181" customWidth="1"/>
    <col min="5343" max="5343" width="30.6640625" style="181" customWidth="1"/>
    <col min="5344" max="5345" width="29.33203125" style="181" customWidth="1"/>
    <col min="5346" max="5347" width="9.109375" style="181"/>
    <col min="5348" max="5348" width="19.109375" style="181" customWidth="1"/>
    <col min="5349" max="5349" width="17.5546875" style="181" customWidth="1"/>
    <col min="5350" max="5565" width="9.109375" style="181"/>
    <col min="5566" max="5566" width="11" style="181" bestFit="1" customWidth="1"/>
    <col min="5567" max="5567" width="32.5546875" style="181" customWidth="1"/>
    <col min="5568" max="5568" width="0" style="181" hidden="1" customWidth="1"/>
    <col min="5569" max="5569" width="11.109375" style="181" customWidth="1"/>
    <col min="5570" max="5570" width="7.5546875" style="181" customWidth="1"/>
    <col min="5571" max="5571" width="11.33203125" style="181" customWidth="1"/>
    <col min="5572" max="5572" width="7.6640625" style="181" customWidth="1"/>
    <col min="5573" max="5573" width="10.33203125" style="181" customWidth="1"/>
    <col min="5574" max="5574" width="7.6640625" style="181" customWidth="1"/>
    <col min="5575" max="5575" width="10.33203125" style="181" customWidth="1"/>
    <col min="5576" max="5576" width="7.44140625" style="181" customWidth="1"/>
    <col min="5577" max="5577" width="7.5546875" style="181" customWidth="1"/>
    <col min="5578" max="5579" width="6.5546875" style="181" customWidth="1"/>
    <col min="5580" max="5580" width="8.33203125" style="181" customWidth="1"/>
    <col min="5581" max="5581" width="6.88671875" style="181" customWidth="1"/>
    <col min="5582" max="5582" width="7.33203125" style="181" customWidth="1"/>
    <col min="5583" max="5583" width="6.88671875" style="181" customWidth="1"/>
    <col min="5584" max="5584" width="9.44140625" style="181" customWidth="1"/>
    <col min="5585" max="5585" width="7.88671875" style="181" customWidth="1"/>
    <col min="5586" max="5586" width="7.109375" style="181" customWidth="1"/>
    <col min="5587" max="5587" width="9.33203125" style="181" customWidth="1"/>
    <col min="5588" max="5588" width="6.6640625" style="181" customWidth="1"/>
    <col min="5589" max="5589" width="7.109375" style="181" customWidth="1"/>
    <col min="5590" max="5590" width="7.44140625" style="181" customWidth="1"/>
    <col min="5591" max="5591" width="6.44140625" style="181" customWidth="1"/>
    <col min="5592" max="5592" width="6.88671875" style="181" customWidth="1"/>
    <col min="5593" max="5594" width="6.6640625" style="181" customWidth="1"/>
    <col min="5595" max="5595" width="0" style="181" hidden="1" customWidth="1"/>
    <col min="5596" max="5596" width="14.109375" style="181" customWidth="1"/>
    <col min="5597" max="5597" width="23.88671875" style="181" customWidth="1"/>
    <col min="5598" max="5598" width="32.5546875" style="181" customWidth="1"/>
    <col min="5599" max="5599" width="30.6640625" style="181" customWidth="1"/>
    <col min="5600" max="5601" width="29.33203125" style="181" customWidth="1"/>
    <col min="5602" max="5603" width="9.109375" style="181"/>
    <col min="5604" max="5604" width="19.109375" style="181" customWidth="1"/>
    <col min="5605" max="5605" width="17.5546875" style="181" customWidth="1"/>
    <col min="5606" max="5821" width="9.109375" style="181"/>
    <col min="5822" max="5822" width="11" style="181" bestFit="1" customWidth="1"/>
    <col min="5823" max="5823" width="32.5546875" style="181" customWidth="1"/>
    <col min="5824" max="5824" width="0" style="181" hidden="1" customWidth="1"/>
    <col min="5825" max="5825" width="11.109375" style="181" customWidth="1"/>
    <col min="5826" max="5826" width="7.5546875" style="181" customWidth="1"/>
    <col min="5827" max="5827" width="11.33203125" style="181" customWidth="1"/>
    <col min="5828" max="5828" width="7.6640625" style="181" customWidth="1"/>
    <col min="5829" max="5829" width="10.33203125" style="181" customWidth="1"/>
    <col min="5830" max="5830" width="7.6640625" style="181" customWidth="1"/>
    <col min="5831" max="5831" width="10.33203125" style="181" customWidth="1"/>
    <col min="5832" max="5832" width="7.44140625" style="181" customWidth="1"/>
    <col min="5833" max="5833" width="7.5546875" style="181" customWidth="1"/>
    <col min="5834" max="5835" width="6.5546875" style="181" customWidth="1"/>
    <col min="5836" max="5836" width="8.33203125" style="181" customWidth="1"/>
    <col min="5837" max="5837" width="6.88671875" style="181" customWidth="1"/>
    <col min="5838" max="5838" width="7.33203125" style="181" customWidth="1"/>
    <col min="5839" max="5839" width="6.88671875" style="181" customWidth="1"/>
    <col min="5840" max="5840" width="9.44140625" style="181" customWidth="1"/>
    <col min="5841" max="5841" width="7.88671875" style="181" customWidth="1"/>
    <col min="5842" max="5842" width="7.109375" style="181" customWidth="1"/>
    <col min="5843" max="5843" width="9.33203125" style="181" customWidth="1"/>
    <col min="5844" max="5844" width="6.6640625" style="181" customWidth="1"/>
    <col min="5845" max="5845" width="7.109375" style="181" customWidth="1"/>
    <col min="5846" max="5846" width="7.44140625" style="181" customWidth="1"/>
    <col min="5847" max="5847" width="6.44140625" style="181" customWidth="1"/>
    <col min="5848" max="5848" width="6.88671875" style="181" customWidth="1"/>
    <col min="5849" max="5850" width="6.6640625" style="181" customWidth="1"/>
    <col min="5851" max="5851" width="0" style="181" hidden="1" customWidth="1"/>
    <col min="5852" max="5852" width="14.109375" style="181" customWidth="1"/>
    <col min="5853" max="5853" width="23.88671875" style="181" customWidth="1"/>
    <col min="5854" max="5854" width="32.5546875" style="181" customWidth="1"/>
    <col min="5855" max="5855" width="30.6640625" style="181" customWidth="1"/>
    <col min="5856" max="5857" width="29.33203125" style="181" customWidth="1"/>
    <col min="5858" max="5859" width="9.109375" style="181"/>
    <col min="5860" max="5860" width="19.109375" style="181" customWidth="1"/>
    <col min="5861" max="5861" width="17.5546875" style="181" customWidth="1"/>
    <col min="5862" max="6077" width="9.109375" style="181"/>
    <col min="6078" max="6078" width="11" style="181" bestFit="1" customWidth="1"/>
    <col min="6079" max="6079" width="32.5546875" style="181" customWidth="1"/>
    <col min="6080" max="6080" width="0" style="181" hidden="1" customWidth="1"/>
    <col min="6081" max="6081" width="11.109375" style="181" customWidth="1"/>
    <col min="6082" max="6082" width="7.5546875" style="181" customWidth="1"/>
    <col min="6083" max="6083" width="11.33203125" style="181" customWidth="1"/>
    <col min="6084" max="6084" width="7.6640625" style="181" customWidth="1"/>
    <col min="6085" max="6085" width="10.33203125" style="181" customWidth="1"/>
    <col min="6086" max="6086" width="7.6640625" style="181" customWidth="1"/>
    <col min="6087" max="6087" width="10.33203125" style="181" customWidth="1"/>
    <col min="6088" max="6088" width="7.44140625" style="181" customWidth="1"/>
    <col min="6089" max="6089" width="7.5546875" style="181" customWidth="1"/>
    <col min="6090" max="6091" width="6.5546875" style="181" customWidth="1"/>
    <col min="6092" max="6092" width="8.33203125" style="181" customWidth="1"/>
    <col min="6093" max="6093" width="6.88671875" style="181" customWidth="1"/>
    <col min="6094" max="6094" width="7.33203125" style="181" customWidth="1"/>
    <col min="6095" max="6095" width="6.88671875" style="181" customWidth="1"/>
    <col min="6096" max="6096" width="9.44140625" style="181" customWidth="1"/>
    <col min="6097" max="6097" width="7.88671875" style="181" customWidth="1"/>
    <col min="6098" max="6098" width="7.109375" style="181" customWidth="1"/>
    <col min="6099" max="6099" width="9.33203125" style="181" customWidth="1"/>
    <col min="6100" max="6100" width="6.6640625" style="181" customWidth="1"/>
    <col min="6101" max="6101" width="7.109375" style="181" customWidth="1"/>
    <col min="6102" max="6102" width="7.44140625" style="181" customWidth="1"/>
    <col min="6103" max="6103" width="6.44140625" style="181" customWidth="1"/>
    <col min="6104" max="6104" width="6.88671875" style="181" customWidth="1"/>
    <col min="6105" max="6106" width="6.6640625" style="181" customWidth="1"/>
    <col min="6107" max="6107" width="0" style="181" hidden="1" customWidth="1"/>
    <col min="6108" max="6108" width="14.109375" style="181" customWidth="1"/>
    <col min="6109" max="6109" width="23.88671875" style="181" customWidth="1"/>
    <col min="6110" max="6110" width="32.5546875" style="181" customWidth="1"/>
    <col min="6111" max="6111" width="30.6640625" style="181" customWidth="1"/>
    <col min="6112" max="6113" width="29.33203125" style="181" customWidth="1"/>
    <col min="6114" max="6115" width="9.109375" style="181"/>
    <col min="6116" max="6116" width="19.109375" style="181" customWidth="1"/>
    <col min="6117" max="6117" width="17.5546875" style="181" customWidth="1"/>
    <col min="6118" max="6333" width="9.109375" style="181"/>
    <col min="6334" max="6334" width="11" style="181" bestFit="1" customWidth="1"/>
    <col min="6335" max="6335" width="32.5546875" style="181" customWidth="1"/>
    <col min="6336" max="6336" width="0" style="181" hidden="1" customWidth="1"/>
    <col min="6337" max="6337" width="11.109375" style="181" customWidth="1"/>
    <col min="6338" max="6338" width="7.5546875" style="181" customWidth="1"/>
    <col min="6339" max="6339" width="11.33203125" style="181" customWidth="1"/>
    <col min="6340" max="6340" width="7.6640625" style="181" customWidth="1"/>
    <col min="6341" max="6341" width="10.33203125" style="181" customWidth="1"/>
    <col min="6342" max="6342" width="7.6640625" style="181" customWidth="1"/>
    <col min="6343" max="6343" width="10.33203125" style="181" customWidth="1"/>
    <col min="6344" max="6344" width="7.44140625" style="181" customWidth="1"/>
    <col min="6345" max="6345" width="7.5546875" style="181" customWidth="1"/>
    <col min="6346" max="6347" width="6.5546875" style="181" customWidth="1"/>
    <col min="6348" max="6348" width="8.33203125" style="181" customWidth="1"/>
    <col min="6349" max="6349" width="6.88671875" style="181" customWidth="1"/>
    <col min="6350" max="6350" width="7.33203125" style="181" customWidth="1"/>
    <col min="6351" max="6351" width="6.88671875" style="181" customWidth="1"/>
    <col min="6352" max="6352" width="9.44140625" style="181" customWidth="1"/>
    <col min="6353" max="6353" width="7.88671875" style="181" customWidth="1"/>
    <col min="6354" max="6354" width="7.109375" style="181" customWidth="1"/>
    <col min="6355" max="6355" width="9.33203125" style="181" customWidth="1"/>
    <col min="6356" max="6356" width="6.6640625" style="181" customWidth="1"/>
    <col min="6357" max="6357" width="7.109375" style="181" customWidth="1"/>
    <col min="6358" max="6358" width="7.44140625" style="181" customWidth="1"/>
    <col min="6359" max="6359" width="6.44140625" style="181" customWidth="1"/>
    <col min="6360" max="6360" width="6.88671875" style="181" customWidth="1"/>
    <col min="6361" max="6362" width="6.6640625" style="181" customWidth="1"/>
    <col min="6363" max="6363" width="0" style="181" hidden="1" customWidth="1"/>
    <col min="6364" max="6364" width="14.109375" style="181" customWidth="1"/>
    <col min="6365" max="6365" width="23.88671875" style="181" customWidth="1"/>
    <col min="6366" max="6366" width="32.5546875" style="181" customWidth="1"/>
    <col min="6367" max="6367" width="30.6640625" style="181" customWidth="1"/>
    <col min="6368" max="6369" width="29.33203125" style="181" customWidth="1"/>
    <col min="6370" max="6371" width="9.109375" style="181"/>
    <col min="6372" max="6372" width="19.109375" style="181" customWidth="1"/>
    <col min="6373" max="6373" width="17.5546875" style="181" customWidth="1"/>
    <col min="6374" max="6589" width="9.109375" style="181"/>
    <col min="6590" max="6590" width="11" style="181" bestFit="1" customWidth="1"/>
    <col min="6591" max="6591" width="32.5546875" style="181" customWidth="1"/>
    <col min="6592" max="6592" width="0" style="181" hidden="1" customWidth="1"/>
    <col min="6593" max="6593" width="11.109375" style="181" customWidth="1"/>
    <col min="6594" max="6594" width="7.5546875" style="181" customWidth="1"/>
    <col min="6595" max="6595" width="11.33203125" style="181" customWidth="1"/>
    <col min="6596" max="6596" width="7.6640625" style="181" customWidth="1"/>
    <col min="6597" max="6597" width="10.33203125" style="181" customWidth="1"/>
    <col min="6598" max="6598" width="7.6640625" style="181" customWidth="1"/>
    <col min="6599" max="6599" width="10.33203125" style="181" customWidth="1"/>
    <col min="6600" max="6600" width="7.44140625" style="181" customWidth="1"/>
    <col min="6601" max="6601" width="7.5546875" style="181" customWidth="1"/>
    <col min="6602" max="6603" width="6.5546875" style="181" customWidth="1"/>
    <col min="6604" max="6604" width="8.33203125" style="181" customWidth="1"/>
    <col min="6605" max="6605" width="6.88671875" style="181" customWidth="1"/>
    <col min="6606" max="6606" width="7.33203125" style="181" customWidth="1"/>
    <col min="6607" max="6607" width="6.88671875" style="181" customWidth="1"/>
    <col min="6608" max="6608" width="9.44140625" style="181" customWidth="1"/>
    <col min="6609" max="6609" width="7.88671875" style="181" customWidth="1"/>
    <col min="6610" max="6610" width="7.109375" style="181" customWidth="1"/>
    <col min="6611" max="6611" width="9.33203125" style="181" customWidth="1"/>
    <col min="6612" max="6612" width="6.6640625" style="181" customWidth="1"/>
    <col min="6613" max="6613" width="7.109375" style="181" customWidth="1"/>
    <col min="6614" max="6614" width="7.44140625" style="181" customWidth="1"/>
    <col min="6615" max="6615" width="6.44140625" style="181" customWidth="1"/>
    <col min="6616" max="6616" width="6.88671875" style="181" customWidth="1"/>
    <col min="6617" max="6618" width="6.6640625" style="181" customWidth="1"/>
    <col min="6619" max="6619" width="0" style="181" hidden="1" customWidth="1"/>
    <col min="6620" max="6620" width="14.109375" style="181" customWidth="1"/>
    <col min="6621" max="6621" width="23.88671875" style="181" customWidth="1"/>
    <col min="6622" max="6622" width="32.5546875" style="181" customWidth="1"/>
    <col min="6623" max="6623" width="30.6640625" style="181" customWidth="1"/>
    <col min="6624" max="6625" width="29.33203125" style="181" customWidth="1"/>
    <col min="6626" max="6627" width="9.109375" style="181"/>
    <col min="6628" max="6628" width="19.109375" style="181" customWidth="1"/>
    <col min="6629" max="6629" width="17.5546875" style="181" customWidth="1"/>
    <col min="6630" max="6845" width="9.109375" style="181"/>
    <col min="6846" max="6846" width="11" style="181" bestFit="1" customWidth="1"/>
    <col min="6847" max="6847" width="32.5546875" style="181" customWidth="1"/>
    <col min="6848" max="6848" width="0" style="181" hidden="1" customWidth="1"/>
    <col min="6849" max="6849" width="11.109375" style="181" customWidth="1"/>
    <col min="6850" max="6850" width="7.5546875" style="181" customWidth="1"/>
    <col min="6851" max="6851" width="11.33203125" style="181" customWidth="1"/>
    <col min="6852" max="6852" width="7.6640625" style="181" customWidth="1"/>
    <col min="6853" max="6853" width="10.33203125" style="181" customWidth="1"/>
    <col min="6854" max="6854" width="7.6640625" style="181" customWidth="1"/>
    <col min="6855" max="6855" width="10.33203125" style="181" customWidth="1"/>
    <col min="6856" max="6856" width="7.44140625" style="181" customWidth="1"/>
    <col min="6857" max="6857" width="7.5546875" style="181" customWidth="1"/>
    <col min="6858" max="6859" width="6.5546875" style="181" customWidth="1"/>
    <col min="6860" max="6860" width="8.33203125" style="181" customWidth="1"/>
    <col min="6861" max="6861" width="6.88671875" style="181" customWidth="1"/>
    <col min="6862" max="6862" width="7.33203125" style="181" customWidth="1"/>
    <col min="6863" max="6863" width="6.88671875" style="181" customWidth="1"/>
    <col min="6864" max="6864" width="9.44140625" style="181" customWidth="1"/>
    <col min="6865" max="6865" width="7.88671875" style="181" customWidth="1"/>
    <col min="6866" max="6866" width="7.109375" style="181" customWidth="1"/>
    <col min="6867" max="6867" width="9.33203125" style="181" customWidth="1"/>
    <col min="6868" max="6868" width="6.6640625" style="181" customWidth="1"/>
    <col min="6869" max="6869" width="7.109375" style="181" customWidth="1"/>
    <col min="6870" max="6870" width="7.44140625" style="181" customWidth="1"/>
    <col min="6871" max="6871" width="6.44140625" style="181" customWidth="1"/>
    <col min="6872" max="6872" width="6.88671875" style="181" customWidth="1"/>
    <col min="6873" max="6874" width="6.6640625" style="181" customWidth="1"/>
    <col min="6875" max="6875" width="0" style="181" hidden="1" customWidth="1"/>
    <col min="6876" max="6876" width="14.109375" style="181" customWidth="1"/>
    <col min="6877" max="6877" width="23.88671875" style="181" customWidth="1"/>
    <col min="6878" max="6878" width="32.5546875" style="181" customWidth="1"/>
    <col min="6879" max="6879" width="30.6640625" style="181" customWidth="1"/>
    <col min="6880" max="6881" width="29.33203125" style="181" customWidth="1"/>
    <col min="6882" max="6883" width="9.109375" style="181"/>
    <col min="6884" max="6884" width="19.109375" style="181" customWidth="1"/>
    <col min="6885" max="6885" width="17.5546875" style="181" customWidth="1"/>
    <col min="6886" max="7101" width="9.109375" style="181"/>
    <col min="7102" max="7102" width="11" style="181" bestFit="1" customWidth="1"/>
    <col min="7103" max="7103" width="32.5546875" style="181" customWidth="1"/>
    <col min="7104" max="7104" width="0" style="181" hidden="1" customWidth="1"/>
    <col min="7105" max="7105" width="11.109375" style="181" customWidth="1"/>
    <col min="7106" max="7106" width="7.5546875" style="181" customWidth="1"/>
    <col min="7107" max="7107" width="11.33203125" style="181" customWidth="1"/>
    <col min="7108" max="7108" width="7.6640625" style="181" customWidth="1"/>
    <col min="7109" max="7109" width="10.33203125" style="181" customWidth="1"/>
    <col min="7110" max="7110" width="7.6640625" style="181" customWidth="1"/>
    <col min="7111" max="7111" width="10.33203125" style="181" customWidth="1"/>
    <col min="7112" max="7112" width="7.44140625" style="181" customWidth="1"/>
    <col min="7113" max="7113" width="7.5546875" style="181" customWidth="1"/>
    <col min="7114" max="7115" width="6.5546875" style="181" customWidth="1"/>
    <col min="7116" max="7116" width="8.33203125" style="181" customWidth="1"/>
    <col min="7117" max="7117" width="6.88671875" style="181" customWidth="1"/>
    <col min="7118" max="7118" width="7.33203125" style="181" customWidth="1"/>
    <col min="7119" max="7119" width="6.88671875" style="181" customWidth="1"/>
    <col min="7120" max="7120" width="9.44140625" style="181" customWidth="1"/>
    <col min="7121" max="7121" width="7.88671875" style="181" customWidth="1"/>
    <col min="7122" max="7122" width="7.109375" style="181" customWidth="1"/>
    <col min="7123" max="7123" width="9.33203125" style="181" customWidth="1"/>
    <col min="7124" max="7124" width="6.6640625" style="181" customWidth="1"/>
    <col min="7125" max="7125" width="7.109375" style="181" customWidth="1"/>
    <col min="7126" max="7126" width="7.44140625" style="181" customWidth="1"/>
    <col min="7127" max="7127" width="6.44140625" style="181" customWidth="1"/>
    <col min="7128" max="7128" width="6.88671875" style="181" customWidth="1"/>
    <col min="7129" max="7130" width="6.6640625" style="181" customWidth="1"/>
    <col min="7131" max="7131" width="0" style="181" hidden="1" customWidth="1"/>
    <col min="7132" max="7132" width="14.109375" style="181" customWidth="1"/>
    <col min="7133" max="7133" width="23.88671875" style="181" customWidth="1"/>
    <col min="7134" max="7134" width="32.5546875" style="181" customWidth="1"/>
    <col min="7135" max="7135" width="30.6640625" style="181" customWidth="1"/>
    <col min="7136" max="7137" width="29.33203125" style="181" customWidth="1"/>
    <col min="7138" max="7139" width="9.109375" style="181"/>
    <col min="7140" max="7140" width="19.109375" style="181" customWidth="1"/>
    <col min="7141" max="7141" width="17.5546875" style="181" customWidth="1"/>
    <col min="7142" max="7357" width="9.109375" style="181"/>
    <col min="7358" max="7358" width="11" style="181" bestFit="1" customWidth="1"/>
    <col min="7359" max="7359" width="32.5546875" style="181" customWidth="1"/>
    <col min="7360" max="7360" width="0" style="181" hidden="1" customWidth="1"/>
    <col min="7361" max="7361" width="11.109375" style="181" customWidth="1"/>
    <col min="7362" max="7362" width="7.5546875" style="181" customWidth="1"/>
    <col min="7363" max="7363" width="11.33203125" style="181" customWidth="1"/>
    <col min="7364" max="7364" width="7.6640625" style="181" customWidth="1"/>
    <col min="7365" max="7365" width="10.33203125" style="181" customWidth="1"/>
    <col min="7366" max="7366" width="7.6640625" style="181" customWidth="1"/>
    <col min="7367" max="7367" width="10.33203125" style="181" customWidth="1"/>
    <col min="7368" max="7368" width="7.44140625" style="181" customWidth="1"/>
    <col min="7369" max="7369" width="7.5546875" style="181" customWidth="1"/>
    <col min="7370" max="7371" width="6.5546875" style="181" customWidth="1"/>
    <col min="7372" max="7372" width="8.33203125" style="181" customWidth="1"/>
    <col min="7373" max="7373" width="6.88671875" style="181" customWidth="1"/>
    <col min="7374" max="7374" width="7.33203125" style="181" customWidth="1"/>
    <col min="7375" max="7375" width="6.88671875" style="181" customWidth="1"/>
    <col min="7376" max="7376" width="9.44140625" style="181" customWidth="1"/>
    <col min="7377" max="7377" width="7.88671875" style="181" customWidth="1"/>
    <col min="7378" max="7378" width="7.109375" style="181" customWidth="1"/>
    <col min="7379" max="7379" width="9.33203125" style="181" customWidth="1"/>
    <col min="7380" max="7380" width="6.6640625" style="181" customWidth="1"/>
    <col min="7381" max="7381" width="7.109375" style="181" customWidth="1"/>
    <col min="7382" max="7382" width="7.44140625" style="181" customWidth="1"/>
    <col min="7383" max="7383" width="6.44140625" style="181" customWidth="1"/>
    <col min="7384" max="7384" width="6.88671875" style="181" customWidth="1"/>
    <col min="7385" max="7386" width="6.6640625" style="181" customWidth="1"/>
    <col min="7387" max="7387" width="0" style="181" hidden="1" customWidth="1"/>
    <col min="7388" max="7388" width="14.109375" style="181" customWidth="1"/>
    <col min="7389" max="7389" width="23.88671875" style="181" customWidth="1"/>
    <col min="7390" max="7390" width="32.5546875" style="181" customWidth="1"/>
    <col min="7391" max="7391" width="30.6640625" style="181" customWidth="1"/>
    <col min="7392" max="7393" width="29.33203125" style="181" customWidth="1"/>
    <col min="7394" max="7395" width="9.109375" style="181"/>
    <col min="7396" max="7396" width="19.109375" style="181" customWidth="1"/>
    <col min="7397" max="7397" width="17.5546875" style="181" customWidth="1"/>
    <col min="7398" max="7613" width="9.109375" style="181"/>
    <col min="7614" max="7614" width="11" style="181" bestFit="1" customWidth="1"/>
    <col min="7615" max="7615" width="32.5546875" style="181" customWidth="1"/>
    <col min="7616" max="7616" width="0" style="181" hidden="1" customWidth="1"/>
    <col min="7617" max="7617" width="11.109375" style="181" customWidth="1"/>
    <col min="7618" max="7618" width="7.5546875" style="181" customWidth="1"/>
    <col min="7619" max="7619" width="11.33203125" style="181" customWidth="1"/>
    <col min="7620" max="7620" width="7.6640625" style="181" customWidth="1"/>
    <col min="7621" max="7621" width="10.33203125" style="181" customWidth="1"/>
    <col min="7622" max="7622" width="7.6640625" style="181" customWidth="1"/>
    <col min="7623" max="7623" width="10.33203125" style="181" customWidth="1"/>
    <col min="7624" max="7624" width="7.44140625" style="181" customWidth="1"/>
    <col min="7625" max="7625" width="7.5546875" style="181" customWidth="1"/>
    <col min="7626" max="7627" width="6.5546875" style="181" customWidth="1"/>
    <col min="7628" max="7628" width="8.33203125" style="181" customWidth="1"/>
    <col min="7629" max="7629" width="6.88671875" style="181" customWidth="1"/>
    <col min="7630" max="7630" width="7.33203125" style="181" customWidth="1"/>
    <col min="7631" max="7631" width="6.88671875" style="181" customWidth="1"/>
    <col min="7632" max="7632" width="9.44140625" style="181" customWidth="1"/>
    <col min="7633" max="7633" width="7.88671875" style="181" customWidth="1"/>
    <col min="7634" max="7634" width="7.109375" style="181" customWidth="1"/>
    <col min="7635" max="7635" width="9.33203125" style="181" customWidth="1"/>
    <col min="7636" max="7636" width="6.6640625" style="181" customWidth="1"/>
    <col min="7637" max="7637" width="7.109375" style="181" customWidth="1"/>
    <col min="7638" max="7638" width="7.44140625" style="181" customWidth="1"/>
    <col min="7639" max="7639" width="6.44140625" style="181" customWidth="1"/>
    <col min="7640" max="7640" width="6.88671875" style="181" customWidth="1"/>
    <col min="7641" max="7642" width="6.6640625" style="181" customWidth="1"/>
    <col min="7643" max="7643" width="0" style="181" hidden="1" customWidth="1"/>
    <col min="7644" max="7644" width="14.109375" style="181" customWidth="1"/>
    <col min="7645" max="7645" width="23.88671875" style="181" customWidth="1"/>
    <col min="7646" max="7646" width="32.5546875" style="181" customWidth="1"/>
    <col min="7647" max="7647" width="30.6640625" style="181" customWidth="1"/>
    <col min="7648" max="7649" width="29.33203125" style="181" customWidth="1"/>
    <col min="7650" max="7651" width="9.109375" style="181"/>
    <col min="7652" max="7652" width="19.109375" style="181" customWidth="1"/>
    <col min="7653" max="7653" width="17.5546875" style="181" customWidth="1"/>
    <col min="7654" max="7869" width="9.109375" style="181"/>
    <col min="7870" max="7870" width="11" style="181" bestFit="1" customWidth="1"/>
    <col min="7871" max="7871" width="32.5546875" style="181" customWidth="1"/>
    <col min="7872" max="7872" width="0" style="181" hidden="1" customWidth="1"/>
    <col min="7873" max="7873" width="11.109375" style="181" customWidth="1"/>
    <col min="7874" max="7874" width="7.5546875" style="181" customWidth="1"/>
    <col min="7875" max="7875" width="11.33203125" style="181" customWidth="1"/>
    <col min="7876" max="7876" width="7.6640625" style="181" customWidth="1"/>
    <col min="7877" max="7877" width="10.33203125" style="181" customWidth="1"/>
    <col min="7878" max="7878" width="7.6640625" style="181" customWidth="1"/>
    <col min="7879" max="7879" width="10.33203125" style="181" customWidth="1"/>
    <col min="7880" max="7880" width="7.44140625" style="181" customWidth="1"/>
    <col min="7881" max="7881" width="7.5546875" style="181" customWidth="1"/>
    <col min="7882" max="7883" width="6.5546875" style="181" customWidth="1"/>
    <col min="7884" max="7884" width="8.33203125" style="181" customWidth="1"/>
    <col min="7885" max="7885" width="6.88671875" style="181" customWidth="1"/>
    <col min="7886" max="7886" width="7.33203125" style="181" customWidth="1"/>
    <col min="7887" max="7887" width="6.88671875" style="181" customWidth="1"/>
    <col min="7888" max="7888" width="9.44140625" style="181" customWidth="1"/>
    <col min="7889" max="7889" width="7.88671875" style="181" customWidth="1"/>
    <col min="7890" max="7890" width="7.109375" style="181" customWidth="1"/>
    <col min="7891" max="7891" width="9.33203125" style="181" customWidth="1"/>
    <col min="7892" max="7892" width="6.6640625" style="181" customWidth="1"/>
    <col min="7893" max="7893" width="7.109375" style="181" customWidth="1"/>
    <col min="7894" max="7894" width="7.44140625" style="181" customWidth="1"/>
    <col min="7895" max="7895" width="6.44140625" style="181" customWidth="1"/>
    <col min="7896" max="7896" width="6.88671875" style="181" customWidth="1"/>
    <col min="7897" max="7898" width="6.6640625" style="181" customWidth="1"/>
    <col min="7899" max="7899" width="0" style="181" hidden="1" customWidth="1"/>
    <col min="7900" max="7900" width="14.109375" style="181" customWidth="1"/>
    <col min="7901" max="7901" width="23.88671875" style="181" customWidth="1"/>
    <col min="7902" max="7902" width="32.5546875" style="181" customWidth="1"/>
    <col min="7903" max="7903" width="30.6640625" style="181" customWidth="1"/>
    <col min="7904" max="7905" width="29.33203125" style="181" customWidth="1"/>
    <col min="7906" max="7907" width="9.109375" style="181"/>
    <col min="7908" max="7908" width="19.109375" style="181" customWidth="1"/>
    <col min="7909" max="7909" width="17.5546875" style="181" customWidth="1"/>
    <col min="7910" max="8125" width="9.109375" style="181"/>
    <col min="8126" max="8126" width="11" style="181" bestFit="1" customWidth="1"/>
    <col min="8127" max="8127" width="32.5546875" style="181" customWidth="1"/>
    <col min="8128" max="8128" width="0" style="181" hidden="1" customWidth="1"/>
    <col min="8129" max="8129" width="11.109375" style="181" customWidth="1"/>
    <col min="8130" max="8130" width="7.5546875" style="181" customWidth="1"/>
    <col min="8131" max="8131" width="11.33203125" style="181" customWidth="1"/>
    <col min="8132" max="8132" width="7.6640625" style="181" customWidth="1"/>
    <col min="8133" max="8133" width="10.33203125" style="181" customWidth="1"/>
    <col min="8134" max="8134" width="7.6640625" style="181" customWidth="1"/>
    <col min="8135" max="8135" width="10.33203125" style="181" customWidth="1"/>
    <col min="8136" max="8136" width="7.44140625" style="181" customWidth="1"/>
    <col min="8137" max="8137" width="7.5546875" style="181" customWidth="1"/>
    <col min="8138" max="8139" width="6.5546875" style="181" customWidth="1"/>
    <col min="8140" max="8140" width="8.33203125" style="181" customWidth="1"/>
    <col min="8141" max="8141" width="6.88671875" style="181" customWidth="1"/>
    <col min="8142" max="8142" width="7.33203125" style="181" customWidth="1"/>
    <col min="8143" max="8143" width="6.88671875" style="181" customWidth="1"/>
    <col min="8144" max="8144" width="9.44140625" style="181" customWidth="1"/>
    <col min="8145" max="8145" width="7.88671875" style="181" customWidth="1"/>
    <col min="8146" max="8146" width="7.109375" style="181" customWidth="1"/>
    <col min="8147" max="8147" width="9.33203125" style="181" customWidth="1"/>
    <col min="8148" max="8148" width="6.6640625" style="181" customWidth="1"/>
    <col min="8149" max="8149" width="7.109375" style="181" customWidth="1"/>
    <col min="8150" max="8150" width="7.44140625" style="181" customWidth="1"/>
    <col min="8151" max="8151" width="6.44140625" style="181" customWidth="1"/>
    <col min="8152" max="8152" width="6.88671875" style="181" customWidth="1"/>
    <col min="8153" max="8154" width="6.6640625" style="181" customWidth="1"/>
    <col min="8155" max="8155" width="0" style="181" hidden="1" customWidth="1"/>
    <col min="8156" max="8156" width="14.109375" style="181" customWidth="1"/>
    <col min="8157" max="8157" width="23.88671875" style="181" customWidth="1"/>
    <col min="8158" max="8158" width="32.5546875" style="181" customWidth="1"/>
    <col min="8159" max="8159" width="30.6640625" style="181" customWidth="1"/>
    <col min="8160" max="8161" width="29.33203125" style="181" customWidth="1"/>
    <col min="8162" max="8163" width="9.109375" style="181"/>
    <col min="8164" max="8164" width="19.109375" style="181" customWidth="1"/>
    <col min="8165" max="8165" width="17.5546875" style="181" customWidth="1"/>
    <col min="8166" max="8381" width="9.109375" style="181"/>
    <col min="8382" max="8382" width="11" style="181" bestFit="1" customWidth="1"/>
    <col min="8383" max="8383" width="32.5546875" style="181" customWidth="1"/>
    <col min="8384" max="8384" width="0" style="181" hidden="1" customWidth="1"/>
    <col min="8385" max="8385" width="11.109375" style="181" customWidth="1"/>
    <col min="8386" max="8386" width="7.5546875" style="181" customWidth="1"/>
    <col min="8387" max="8387" width="11.33203125" style="181" customWidth="1"/>
    <col min="8388" max="8388" width="7.6640625" style="181" customWidth="1"/>
    <col min="8389" max="8389" width="10.33203125" style="181" customWidth="1"/>
    <col min="8390" max="8390" width="7.6640625" style="181" customWidth="1"/>
    <col min="8391" max="8391" width="10.33203125" style="181" customWidth="1"/>
    <col min="8392" max="8392" width="7.44140625" style="181" customWidth="1"/>
    <col min="8393" max="8393" width="7.5546875" style="181" customWidth="1"/>
    <col min="8394" max="8395" width="6.5546875" style="181" customWidth="1"/>
    <col min="8396" max="8396" width="8.33203125" style="181" customWidth="1"/>
    <col min="8397" max="8397" width="6.88671875" style="181" customWidth="1"/>
    <col min="8398" max="8398" width="7.33203125" style="181" customWidth="1"/>
    <col min="8399" max="8399" width="6.88671875" style="181" customWidth="1"/>
    <col min="8400" max="8400" width="9.44140625" style="181" customWidth="1"/>
    <col min="8401" max="8401" width="7.88671875" style="181" customWidth="1"/>
    <col min="8402" max="8402" width="7.109375" style="181" customWidth="1"/>
    <col min="8403" max="8403" width="9.33203125" style="181" customWidth="1"/>
    <col min="8404" max="8404" width="6.6640625" style="181" customWidth="1"/>
    <col min="8405" max="8405" width="7.109375" style="181" customWidth="1"/>
    <col min="8406" max="8406" width="7.44140625" style="181" customWidth="1"/>
    <col min="8407" max="8407" width="6.44140625" style="181" customWidth="1"/>
    <col min="8408" max="8408" width="6.88671875" style="181" customWidth="1"/>
    <col min="8409" max="8410" width="6.6640625" style="181" customWidth="1"/>
    <col min="8411" max="8411" width="0" style="181" hidden="1" customWidth="1"/>
    <col min="8412" max="8412" width="14.109375" style="181" customWidth="1"/>
    <col min="8413" max="8413" width="23.88671875" style="181" customWidth="1"/>
    <col min="8414" max="8414" width="32.5546875" style="181" customWidth="1"/>
    <col min="8415" max="8415" width="30.6640625" style="181" customWidth="1"/>
    <col min="8416" max="8417" width="29.33203125" style="181" customWidth="1"/>
    <col min="8418" max="8419" width="9.109375" style="181"/>
    <col min="8420" max="8420" width="19.109375" style="181" customWidth="1"/>
    <col min="8421" max="8421" width="17.5546875" style="181" customWidth="1"/>
    <col min="8422" max="8637" width="9.109375" style="181"/>
    <col min="8638" max="8638" width="11" style="181" bestFit="1" customWidth="1"/>
    <col min="8639" max="8639" width="32.5546875" style="181" customWidth="1"/>
    <col min="8640" max="8640" width="0" style="181" hidden="1" customWidth="1"/>
    <col min="8641" max="8641" width="11.109375" style="181" customWidth="1"/>
    <col min="8642" max="8642" width="7.5546875" style="181" customWidth="1"/>
    <col min="8643" max="8643" width="11.33203125" style="181" customWidth="1"/>
    <col min="8644" max="8644" width="7.6640625" style="181" customWidth="1"/>
    <col min="8645" max="8645" width="10.33203125" style="181" customWidth="1"/>
    <col min="8646" max="8646" width="7.6640625" style="181" customWidth="1"/>
    <col min="8647" max="8647" width="10.33203125" style="181" customWidth="1"/>
    <col min="8648" max="8648" width="7.44140625" style="181" customWidth="1"/>
    <col min="8649" max="8649" width="7.5546875" style="181" customWidth="1"/>
    <col min="8650" max="8651" width="6.5546875" style="181" customWidth="1"/>
    <col min="8652" max="8652" width="8.33203125" style="181" customWidth="1"/>
    <col min="8653" max="8653" width="6.88671875" style="181" customWidth="1"/>
    <col min="8654" max="8654" width="7.33203125" style="181" customWidth="1"/>
    <col min="8655" max="8655" width="6.88671875" style="181" customWidth="1"/>
    <col min="8656" max="8656" width="9.44140625" style="181" customWidth="1"/>
    <col min="8657" max="8657" width="7.88671875" style="181" customWidth="1"/>
    <col min="8658" max="8658" width="7.109375" style="181" customWidth="1"/>
    <col min="8659" max="8659" width="9.33203125" style="181" customWidth="1"/>
    <col min="8660" max="8660" width="6.6640625" style="181" customWidth="1"/>
    <col min="8661" max="8661" width="7.109375" style="181" customWidth="1"/>
    <col min="8662" max="8662" width="7.44140625" style="181" customWidth="1"/>
    <col min="8663" max="8663" width="6.44140625" style="181" customWidth="1"/>
    <col min="8664" max="8664" width="6.88671875" style="181" customWidth="1"/>
    <col min="8665" max="8666" width="6.6640625" style="181" customWidth="1"/>
    <col min="8667" max="8667" width="0" style="181" hidden="1" customWidth="1"/>
    <col min="8668" max="8668" width="14.109375" style="181" customWidth="1"/>
    <col min="8669" max="8669" width="23.88671875" style="181" customWidth="1"/>
    <col min="8670" max="8670" width="32.5546875" style="181" customWidth="1"/>
    <col min="8671" max="8671" width="30.6640625" style="181" customWidth="1"/>
    <col min="8672" max="8673" width="29.33203125" style="181" customWidth="1"/>
    <col min="8674" max="8675" width="9.109375" style="181"/>
    <col min="8676" max="8676" width="19.109375" style="181" customWidth="1"/>
    <col min="8677" max="8677" width="17.5546875" style="181" customWidth="1"/>
    <col min="8678" max="8893" width="9.109375" style="181"/>
    <col min="8894" max="8894" width="11" style="181" bestFit="1" customWidth="1"/>
    <col min="8895" max="8895" width="32.5546875" style="181" customWidth="1"/>
    <col min="8896" max="8896" width="0" style="181" hidden="1" customWidth="1"/>
    <col min="8897" max="8897" width="11.109375" style="181" customWidth="1"/>
    <col min="8898" max="8898" width="7.5546875" style="181" customWidth="1"/>
    <col min="8899" max="8899" width="11.33203125" style="181" customWidth="1"/>
    <col min="8900" max="8900" width="7.6640625" style="181" customWidth="1"/>
    <col min="8901" max="8901" width="10.33203125" style="181" customWidth="1"/>
    <col min="8902" max="8902" width="7.6640625" style="181" customWidth="1"/>
    <col min="8903" max="8903" width="10.33203125" style="181" customWidth="1"/>
    <col min="8904" max="8904" width="7.44140625" style="181" customWidth="1"/>
    <col min="8905" max="8905" width="7.5546875" style="181" customWidth="1"/>
    <col min="8906" max="8907" width="6.5546875" style="181" customWidth="1"/>
    <col min="8908" max="8908" width="8.33203125" style="181" customWidth="1"/>
    <col min="8909" max="8909" width="6.88671875" style="181" customWidth="1"/>
    <col min="8910" max="8910" width="7.33203125" style="181" customWidth="1"/>
    <col min="8911" max="8911" width="6.88671875" style="181" customWidth="1"/>
    <col min="8912" max="8912" width="9.44140625" style="181" customWidth="1"/>
    <col min="8913" max="8913" width="7.88671875" style="181" customWidth="1"/>
    <col min="8914" max="8914" width="7.109375" style="181" customWidth="1"/>
    <col min="8915" max="8915" width="9.33203125" style="181" customWidth="1"/>
    <col min="8916" max="8916" width="6.6640625" style="181" customWidth="1"/>
    <col min="8917" max="8917" width="7.109375" style="181" customWidth="1"/>
    <col min="8918" max="8918" width="7.44140625" style="181" customWidth="1"/>
    <col min="8919" max="8919" width="6.44140625" style="181" customWidth="1"/>
    <col min="8920" max="8920" width="6.88671875" style="181" customWidth="1"/>
    <col min="8921" max="8922" width="6.6640625" style="181" customWidth="1"/>
    <col min="8923" max="8923" width="0" style="181" hidden="1" customWidth="1"/>
    <col min="8924" max="8924" width="14.109375" style="181" customWidth="1"/>
    <col min="8925" max="8925" width="23.88671875" style="181" customWidth="1"/>
    <col min="8926" max="8926" width="32.5546875" style="181" customWidth="1"/>
    <col min="8927" max="8927" width="30.6640625" style="181" customWidth="1"/>
    <col min="8928" max="8929" width="29.33203125" style="181" customWidth="1"/>
    <col min="8930" max="8931" width="9.109375" style="181"/>
    <col min="8932" max="8932" width="19.109375" style="181" customWidth="1"/>
    <col min="8933" max="8933" width="17.5546875" style="181" customWidth="1"/>
    <col min="8934" max="9149" width="9.109375" style="181"/>
    <col min="9150" max="9150" width="11" style="181" bestFit="1" customWidth="1"/>
    <col min="9151" max="9151" width="32.5546875" style="181" customWidth="1"/>
    <col min="9152" max="9152" width="0" style="181" hidden="1" customWidth="1"/>
    <col min="9153" max="9153" width="11.109375" style="181" customWidth="1"/>
    <col min="9154" max="9154" width="7.5546875" style="181" customWidth="1"/>
    <col min="9155" max="9155" width="11.33203125" style="181" customWidth="1"/>
    <col min="9156" max="9156" width="7.6640625" style="181" customWidth="1"/>
    <col min="9157" max="9157" width="10.33203125" style="181" customWidth="1"/>
    <col min="9158" max="9158" width="7.6640625" style="181" customWidth="1"/>
    <col min="9159" max="9159" width="10.33203125" style="181" customWidth="1"/>
    <col min="9160" max="9160" width="7.44140625" style="181" customWidth="1"/>
    <col min="9161" max="9161" width="7.5546875" style="181" customWidth="1"/>
    <col min="9162" max="9163" width="6.5546875" style="181" customWidth="1"/>
    <col min="9164" max="9164" width="8.33203125" style="181" customWidth="1"/>
    <col min="9165" max="9165" width="6.88671875" style="181" customWidth="1"/>
    <col min="9166" max="9166" width="7.33203125" style="181" customWidth="1"/>
    <col min="9167" max="9167" width="6.88671875" style="181" customWidth="1"/>
    <col min="9168" max="9168" width="9.44140625" style="181" customWidth="1"/>
    <col min="9169" max="9169" width="7.88671875" style="181" customWidth="1"/>
    <col min="9170" max="9170" width="7.109375" style="181" customWidth="1"/>
    <col min="9171" max="9171" width="9.33203125" style="181" customWidth="1"/>
    <col min="9172" max="9172" width="6.6640625" style="181" customWidth="1"/>
    <col min="9173" max="9173" width="7.109375" style="181" customWidth="1"/>
    <col min="9174" max="9174" width="7.44140625" style="181" customWidth="1"/>
    <col min="9175" max="9175" width="6.44140625" style="181" customWidth="1"/>
    <col min="9176" max="9176" width="6.88671875" style="181" customWidth="1"/>
    <col min="9177" max="9178" width="6.6640625" style="181" customWidth="1"/>
    <col min="9179" max="9179" width="0" style="181" hidden="1" customWidth="1"/>
    <col min="9180" max="9180" width="14.109375" style="181" customWidth="1"/>
    <col min="9181" max="9181" width="23.88671875" style="181" customWidth="1"/>
    <col min="9182" max="9182" width="32.5546875" style="181" customWidth="1"/>
    <col min="9183" max="9183" width="30.6640625" style="181" customWidth="1"/>
    <col min="9184" max="9185" width="29.33203125" style="181" customWidth="1"/>
    <col min="9186" max="9187" width="9.109375" style="181"/>
    <col min="9188" max="9188" width="19.109375" style="181" customWidth="1"/>
    <col min="9189" max="9189" width="17.5546875" style="181" customWidth="1"/>
    <col min="9190" max="9405" width="9.109375" style="181"/>
    <col min="9406" max="9406" width="11" style="181" bestFit="1" customWidth="1"/>
    <col min="9407" max="9407" width="32.5546875" style="181" customWidth="1"/>
    <col min="9408" max="9408" width="0" style="181" hidden="1" customWidth="1"/>
    <col min="9409" max="9409" width="11.109375" style="181" customWidth="1"/>
    <col min="9410" max="9410" width="7.5546875" style="181" customWidth="1"/>
    <col min="9411" max="9411" width="11.33203125" style="181" customWidth="1"/>
    <col min="9412" max="9412" width="7.6640625" style="181" customWidth="1"/>
    <col min="9413" max="9413" width="10.33203125" style="181" customWidth="1"/>
    <col min="9414" max="9414" width="7.6640625" style="181" customWidth="1"/>
    <col min="9415" max="9415" width="10.33203125" style="181" customWidth="1"/>
    <col min="9416" max="9416" width="7.44140625" style="181" customWidth="1"/>
    <col min="9417" max="9417" width="7.5546875" style="181" customWidth="1"/>
    <col min="9418" max="9419" width="6.5546875" style="181" customWidth="1"/>
    <col min="9420" max="9420" width="8.33203125" style="181" customWidth="1"/>
    <col min="9421" max="9421" width="6.88671875" style="181" customWidth="1"/>
    <col min="9422" max="9422" width="7.33203125" style="181" customWidth="1"/>
    <col min="9423" max="9423" width="6.88671875" style="181" customWidth="1"/>
    <col min="9424" max="9424" width="9.44140625" style="181" customWidth="1"/>
    <col min="9425" max="9425" width="7.88671875" style="181" customWidth="1"/>
    <col min="9426" max="9426" width="7.109375" style="181" customWidth="1"/>
    <col min="9427" max="9427" width="9.33203125" style="181" customWidth="1"/>
    <col min="9428" max="9428" width="6.6640625" style="181" customWidth="1"/>
    <col min="9429" max="9429" width="7.109375" style="181" customWidth="1"/>
    <col min="9430" max="9430" width="7.44140625" style="181" customWidth="1"/>
    <col min="9431" max="9431" width="6.44140625" style="181" customWidth="1"/>
    <col min="9432" max="9432" width="6.88671875" style="181" customWidth="1"/>
    <col min="9433" max="9434" width="6.6640625" style="181" customWidth="1"/>
    <col min="9435" max="9435" width="0" style="181" hidden="1" customWidth="1"/>
    <col min="9436" max="9436" width="14.109375" style="181" customWidth="1"/>
    <col min="9437" max="9437" width="23.88671875" style="181" customWidth="1"/>
    <col min="9438" max="9438" width="32.5546875" style="181" customWidth="1"/>
    <col min="9439" max="9439" width="30.6640625" style="181" customWidth="1"/>
    <col min="9440" max="9441" width="29.33203125" style="181" customWidth="1"/>
    <col min="9442" max="9443" width="9.109375" style="181"/>
    <col min="9444" max="9444" width="19.109375" style="181" customWidth="1"/>
    <col min="9445" max="9445" width="17.5546875" style="181" customWidth="1"/>
    <col min="9446" max="9661" width="9.109375" style="181"/>
    <col min="9662" max="9662" width="11" style="181" bestFit="1" customWidth="1"/>
    <col min="9663" max="9663" width="32.5546875" style="181" customWidth="1"/>
    <col min="9664" max="9664" width="0" style="181" hidden="1" customWidth="1"/>
    <col min="9665" max="9665" width="11.109375" style="181" customWidth="1"/>
    <col min="9666" max="9666" width="7.5546875" style="181" customWidth="1"/>
    <col min="9667" max="9667" width="11.33203125" style="181" customWidth="1"/>
    <col min="9668" max="9668" width="7.6640625" style="181" customWidth="1"/>
    <col min="9669" max="9669" width="10.33203125" style="181" customWidth="1"/>
    <col min="9670" max="9670" width="7.6640625" style="181" customWidth="1"/>
    <col min="9671" max="9671" width="10.33203125" style="181" customWidth="1"/>
    <col min="9672" max="9672" width="7.44140625" style="181" customWidth="1"/>
    <col min="9673" max="9673" width="7.5546875" style="181" customWidth="1"/>
    <col min="9674" max="9675" width="6.5546875" style="181" customWidth="1"/>
    <col min="9676" max="9676" width="8.33203125" style="181" customWidth="1"/>
    <col min="9677" max="9677" width="6.88671875" style="181" customWidth="1"/>
    <col min="9678" max="9678" width="7.33203125" style="181" customWidth="1"/>
    <col min="9679" max="9679" width="6.88671875" style="181" customWidth="1"/>
    <col min="9680" max="9680" width="9.44140625" style="181" customWidth="1"/>
    <col min="9681" max="9681" width="7.88671875" style="181" customWidth="1"/>
    <col min="9682" max="9682" width="7.109375" style="181" customWidth="1"/>
    <col min="9683" max="9683" width="9.33203125" style="181" customWidth="1"/>
    <col min="9684" max="9684" width="6.6640625" style="181" customWidth="1"/>
    <col min="9685" max="9685" width="7.109375" style="181" customWidth="1"/>
    <col min="9686" max="9686" width="7.44140625" style="181" customWidth="1"/>
    <col min="9687" max="9687" width="6.44140625" style="181" customWidth="1"/>
    <col min="9688" max="9688" width="6.88671875" style="181" customWidth="1"/>
    <col min="9689" max="9690" width="6.6640625" style="181" customWidth="1"/>
    <col min="9691" max="9691" width="0" style="181" hidden="1" customWidth="1"/>
    <col min="9692" max="9692" width="14.109375" style="181" customWidth="1"/>
    <col min="9693" max="9693" width="23.88671875" style="181" customWidth="1"/>
    <col min="9694" max="9694" width="32.5546875" style="181" customWidth="1"/>
    <col min="9695" max="9695" width="30.6640625" style="181" customWidth="1"/>
    <col min="9696" max="9697" width="29.33203125" style="181" customWidth="1"/>
    <col min="9698" max="9699" width="9.109375" style="181"/>
    <col min="9700" max="9700" width="19.109375" style="181" customWidth="1"/>
    <col min="9701" max="9701" width="17.5546875" style="181" customWidth="1"/>
    <col min="9702" max="9917" width="9.109375" style="181"/>
    <col min="9918" max="9918" width="11" style="181" bestFit="1" customWidth="1"/>
    <col min="9919" max="9919" width="32.5546875" style="181" customWidth="1"/>
    <col min="9920" max="9920" width="0" style="181" hidden="1" customWidth="1"/>
    <col min="9921" max="9921" width="11.109375" style="181" customWidth="1"/>
    <col min="9922" max="9922" width="7.5546875" style="181" customWidth="1"/>
    <col min="9923" max="9923" width="11.33203125" style="181" customWidth="1"/>
    <col min="9924" max="9924" width="7.6640625" style="181" customWidth="1"/>
    <col min="9925" max="9925" width="10.33203125" style="181" customWidth="1"/>
    <col min="9926" max="9926" width="7.6640625" style="181" customWidth="1"/>
    <col min="9927" max="9927" width="10.33203125" style="181" customWidth="1"/>
    <col min="9928" max="9928" width="7.44140625" style="181" customWidth="1"/>
    <col min="9929" max="9929" width="7.5546875" style="181" customWidth="1"/>
    <col min="9930" max="9931" width="6.5546875" style="181" customWidth="1"/>
    <col min="9932" max="9932" width="8.33203125" style="181" customWidth="1"/>
    <col min="9933" max="9933" width="6.88671875" style="181" customWidth="1"/>
    <col min="9934" max="9934" width="7.33203125" style="181" customWidth="1"/>
    <col min="9935" max="9935" width="6.88671875" style="181" customWidth="1"/>
    <col min="9936" max="9936" width="9.44140625" style="181" customWidth="1"/>
    <col min="9937" max="9937" width="7.88671875" style="181" customWidth="1"/>
    <col min="9938" max="9938" width="7.109375" style="181" customWidth="1"/>
    <col min="9939" max="9939" width="9.33203125" style="181" customWidth="1"/>
    <col min="9940" max="9940" width="6.6640625" style="181" customWidth="1"/>
    <col min="9941" max="9941" width="7.109375" style="181" customWidth="1"/>
    <col min="9942" max="9942" width="7.44140625" style="181" customWidth="1"/>
    <col min="9943" max="9943" width="6.44140625" style="181" customWidth="1"/>
    <col min="9944" max="9944" width="6.88671875" style="181" customWidth="1"/>
    <col min="9945" max="9946" width="6.6640625" style="181" customWidth="1"/>
    <col min="9947" max="9947" width="0" style="181" hidden="1" customWidth="1"/>
    <col min="9948" max="9948" width="14.109375" style="181" customWidth="1"/>
    <col min="9949" max="9949" width="23.88671875" style="181" customWidth="1"/>
    <col min="9950" max="9950" width="32.5546875" style="181" customWidth="1"/>
    <col min="9951" max="9951" width="30.6640625" style="181" customWidth="1"/>
    <col min="9952" max="9953" width="29.33203125" style="181" customWidth="1"/>
    <col min="9954" max="9955" width="9.109375" style="181"/>
    <col min="9956" max="9956" width="19.109375" style="181" customWidth="1"/>
    <col min="9957" max="9957" width="17.5546875" style="181" customWidth="1"/>
    <col min="9958" max="10173" width="9.109375" style="181"/>
    <col min="10174" max="10174" width="11" style="181" bestFit="1" customWidth="1"/>
    <col min="10175" max="10175" width="32.5546875" style="181" customWidth="1"/>
    <col min="10176" max="10176" width="0" style="181" hidden="1" customWidth="1"/>
    <col min="10177" max="10177" width="11.109375" style="181" customWidth="1"/>
    <col min="10178" max="10178" width="7.5546875" style="181" customWidth="1"/>
    <col min="10179" max="10179" width="11.33203125" style="181" customWidth="1"/>
    <col min="10180" max="10180" width="7.6640625" style="181" customWidth="1"/>
    <col min="10181" max="10181" width="10.33203125" style="181" customWidth="1"/>
    <col min="10182" max="10182" width="7.6640625" style="181" customWidth="1"/>
    <col min="10183" max="10183" width="10.33203125" style="181" customWidth="1"/>
    <col min="10184" max="10184" width="7.44140625" style="181" customWidth="1"/>
    <col min="10185" max="10185" width="7.5546875" style="181" customWidth="1"/>
    <col min="10186" max="10187" width="6.5546875" style="181" customWidth="1"/>
    <col min="10188" max="10188" width="8.33203125" style="181" customWidth="1"/>
    <col min="10189" max="10189" width="6.88671875" style="181" customWidth="1"/>
    <col min="10190" max="10190" width="7.33203125" style="181" customWidth="1"/>
    <col min="10191" max="10191" width="6.88671875" style="181" customWidth="1"/>
    <col min="10192" max="10192" width="9.44140625" style="181" customWidth="1"/>
    <col min="10193" max="10193" width="7.88671875" style="181" customWidth="1"/>
    <col min="10194" max="10194" width="7.109375" style="181" customWidth="1"/>
    <col min="10195" max="10195" width="9.33203125" style="181" customWidth="1"/>
    <col min="10196" max="10196" width="6.6640625" style="181" customWidth="1"/>
    <col min="10197" max="10197" width="7.109375" style="181" customWidth="1"/>
    <col min="10198" max="10198" width="7.44140625" style="181" customWidth="1"/>
    <col min="10199" max="10199" width="6.44140625" style="181" customWidth="1"/>
    <col min="10200" max="10200" width="6.88671875" style="181" customWidth="1"/>
    <col min="10201" max="10202" width="6.6640625" style="181" customWidth="1"/>
    <col min="10203" max="10203" width="0" style="181" hidden="1" customWidth="1"/>
    <col min="10204" max="10204" width="14.109375" style="181" customWidth="1"/>
    <col min="10205" max="10205" width="23.88671875" style="181" customWidth="1"/>
    <col min="10206" max="10206" width="32.5546875" style="181" customWidth="1"/>
    <col min="10207" max="10207" width="30.6640625" style="181" customWidth="1"/>
    <col min="10208" max="10209" width="29.33203125" style="181" customWidth="1"/>
    <col min="10210" max="10211" width="9.109375" style="181"/>
    <col min="10212" max="10212" width="19.109375" style="181" customWidth="1"/>
    <col min="10213" max="10213" width="17.5546875" style="181" customWidth="1"/>
    <col min="10214" max="10429" width="9.109375" style="181"/>
    <col min="10430" max="10430" width="11" style="181" bestFit="1" customWidth="1"/>
    <col min="10431" max="10431" width="32.5546875" style="181" customWidth="1"/>
    <col min="10432" max="10432" width="0" style="181" hidden="1" customWidth="1"/>
    <col min="10433" max="10433" width="11.109375" style="181" customWidth="1"/>
    <col min="10434" max="10434" width="7.5546875" style="181" customWidth="1"/>
    <col min="10435" max="10435" width="11.33203125" style="181" customWidth="1"/>
    <col min="10436" max="10436" width="7.6640625" style="181" customWidth="1"/>
    <col min="10437" max="10437" width="10.33203125" style="181" customWidth="1"/>
    <col min="10438" max="10438" width="7.6640625" style="181" customWidth="1"/>
    <col min="10439" max="10439" width="10.33203125" style="181" customWidth="1"/>
    <col min="10440" max="10440" width="7.44140625" style="181" customWidth="1"/>
    <col min="10441" max="10441" width="7.5546875" style="181" customWidth="1"/>
    <col min="10442" max="10443" width="6.5546875" style="181" customWidth="1"/>
    <col min="10444" max="10444" width="8.33203125" style="181" customWidth="1"/>
    <col min="10445" max="10445" width="6.88671875" style="181" customWidth="1"/>
    <col min="10446" max="10446" width="7.33203125" style="181" customWidth="1"/>
    <col min="10447" max="10447" width="6.88671875" style="181" customWidth="1"/>
    <col min="10448" max="10448" width="9.44140625" style="181" customWidth="1"/>
    <col min="10449" max="10449" width="7.88671875" style="181" customWidth="1"/>
    <col min="10450" max="10450" width="7.109375" style="181" customWidth="1"/>
    <col min="10451" max="10451" width="9.33203125" style="181" customWidth="1"/>
    <col min="10452" max="10452" width="6.6640625" style="181" customWidth="1"/>
    <col min="10453" max="10453" width="7.109375" style="181" customWidth="1"/>
    <col min="10454" max="10454" width="7.44140625" style="181" customWidth="1"/>
    <col min="10455" max="10455" width="6.44140625" style="181" customWidth="1"/>
    <col min="10456" max="10456" width="6.88671875" style="181" customWidth="1"/>
    <col min="10457" max="10458" width="6.6640625" style="181" customWidth="1"/>
    <col min="10459" max="10459" width="0" style="181" hidden="1" customWidth="1"/>
    <col min="10460" max="10460" width="14.109375" style="181" customWidth="1"/>
    <col min="10461" max="10461" width="23.88671875" style="181" customWidth="1"/>
    <col min="10462" max="10462" width="32.5546875" style="181" customWidth="1"/>
    <col min="10463" max="10463" width="30.6640625" style="181" customWidth="1"/>
    <col min="10464" max="10465" width="29.33203125" style="181" customWidth="1"/>
    <col min="10466" max="10467" width="9.109375" style="181"/>
    <col min="10468" max="10468" width="19.109375" style="181" customWidth="1"/>
    <col min="10469" max="10469" width="17.5546875" style="181" customWidth="1"/>
    <col min="10470" max="10685" width="9.109375" style="181"/>
    <col min="10686" max="10686" width="11" style="181" bestFit="1" customWidth="1"/>
    <col min="10687" max="10687" width="32.5546875" style="181" customWidth="1"/>
    <col min="10688" max="10688" width="0" style="181" hidden="1" customWidth="1"/>
    <col min="10689" max="10689" width="11.109375" style="181" customWidth="1"/>
    <col min="10690" max="10690" width="7.5546875" style="181" customWidth="1"/>
    <col min="10691" max="10691" width="11.33203125" style="181" customWidth="1"/>
    <col min="10692" max="10692" width="7.6640625" style="181" customWidth="1"/>
    <col min="10693" max="10693" width="10.33203125" style="181" customWidth="1"/>
    <col min="10694" max="10694" width="7.6640625" style="181" customWidth="1"/>
    <col min="10695" max="10695" width="10.33203125" style="181" customWidth="1"/>
    <col min="10696" max="10696" width="7.44140625" style="181" customWidth="1"/>
    <col min="10697" max="10697" width="7.5546875" style="181" customWidth="1"/>
    <col min="10698" max="10699" width="6.5546875" style="181" customWidth="1"/>
    <col min="10700" max="10700" width="8.33203125" style="181" customWidth="1"/>
    <col min="10701" max="10701" width="6.88671875" style="181" customWidth="1"/>
    <col min="10702" max="10702" width="7.33203125" style="181" customWidth="1"/>
    <col min="10703" max="10703" width="6.88671875" style="181" customWidth="1"/>
    <col min="10704" max="10704" width="9.44140625" style="181" customWidth="1"/>
    <col min="10705" max="10705" width="7.88671875" style="181" customWidth="1"/>
    <col min="10706" max="10706" width="7.109375" style="181" customWidth="1"/>
    <col min="10707" max="10707" width="9.33203125" style="181" customWidth="1"/>
    <col min="10708" max="10708" width="6.6640625" style="181" customWidth="1"/>
    <col min="10709" max="10709" width="7.109375" style="181" customWidth="1"/>
    <col min="10710" max="10710" width="7.44140625" style="181" customWidth="1"/>
    <col min="10711" max="10711" width="6.44140625" style="181" customWidth="1"/>
    <col min="10712" max="10712" width="6.88671875" style="181" customWidth="1"/>
    <col min="10713" max="10714" width="6.6640625" style="181" customWidth="1"/>
    <col min="10715" max="10715" width="0" style="181" hidden="1" customWidth="1"/>
    <col min="10716" max="10716" width="14.109375" style="181" customWidth="1"/>
    <col min="10717" max="10717" width="23.88671875" style="181" customWidth="1"/>
    <col min="10718" max="10718" width="32.5546875" style="181" customWidth="1"/>
    <col min="10719" max="10719" width="30.6640625" style="181" customWidth="1"/>
    <col min="10720" max="10721" width="29.33203125" style="181" customWidth="1"/>
    <col min="10722" max="10723" width="9.109375" style="181"/>
    <col min="10724" max="10724" width="19.109375" style="181" customWidth="1"/>
    <col min="10725" max="10725" width="17.5546875" style="181" customWidth="1"/>
    <col min="10726" max="10941" width="9.109375" style="181"/>
    <col min="10942" max="10942" width="11" style="181" bestFit="1" customWidth="1"/>
    <col min="10943" max="10943" width="32.5546875" style="181" customWidth="1"/>
    <col min="10944" max="10944" width="0" style="181" hidden="1" customWidth="1"/>
    <col min="10945" max="10945" width="11.109375" style="181" customWidth="1"/>
    <col min="10946" max="10946" width="7.5546875" style="181" customWidth="1"/>
    <col min="10947" max="10947" width="11.33203125" style="181" customWidth="1"/>
    <col min="10948" max="10948" width="7.6640625" style="181" customWidth="1"/>
    <col min="10949" max="10949" width="10.33203125" style="181" customWidth="1"/>
    <col min="10950" max="10950" width="7.6640625" style="181" customWidth="1"/>
    <col min="10951" max="10951" width="10.33203125" style="181" customWidth="1"/>
    <col min="10952" max="10952" width="7.44140625" style="181" customWidth="1"/>
    <col min="10953" max="10953" width="7.5546875" style="181" customWidth="1"/>
    <col min="10954" max="10955" width="6.5546875" style="181" customWidth="1"/>
    <col min="10956" max="10956" width="8.33203125" style="181" customWidth="1"/>
    <col min="10957" max="10957" width="6.88671875" style="181" customWidth="1"/>
    <col min="10958" max="10958" width="7.33203125" style="181" customWidth="1"/>
    <col min="10959" max="10959" width="6.88671875" style="181" customWidth="1"/>
    <col min="10960" max="10960" width="9.44140625" style="181" customWidth="1"/>
    <col min="10961" max="10961" width="7.88671875" style="181" customWidth="1"/>
    <col min="10962" max="10962" width="7.109375" style="181" customWidth="1"/>
    <col min="10963" max="10963" width="9.33203125" style="181" customWidth="1"/>
    <col min="10964" max="10964" width="6.6640625" style="181" customWidth="1"/>
    <col min="10965" max="10965" width="7.109375" style="181" customWidth="1"/>
    <col min="10966" max="10966" width="7.44140625" style="181" customWidth="1"/>
    <col min="10967" max="10967" width="6.44140625" style="181" customWidth="1"/>
    <col min="10968" max="10968" width="6.88671875" style="181" customWidth="1"/>
    <col min="10969" max="10970" width="6.6640625" style="181" customWidth="1"/>
    <col min="10971" max="10971" width="0" style="181" hidden="1" customWidth="1"/>
    <col min="10972" max="10972" width="14.109375" style="181" customWidth="1"/>
    <col min="10973" max="10973" width="23.88671875" style="181" customWidth="1"/>
    <col min="10974" max="10974" width="32.5546875" style="181" customWidth="1"/>
    <col min="10975" max="10975" width="30.6640625" style="181" customWidth="1"/>
    <col min="10976" max="10977" width="29.33203125" style="181" customWidth="1"/>
    <col min="10978" max="10979" width="9.109375" style="181"/>
    <col min="10980" max="10980" width="19.109375" style="181" customWidth="1"/>
    <col min="10981" max="10981" width="17.5546875" style="181" customWidth="1"/>
    <col min="10982" max="11197" width="9.109375" style="181"/>
    <col min="11198" max="11198" width="11" style="181" bestFit="1" customWidth="1"/>
    <col min="11199" max="11199" width="32.5546875" style="181" customWidth="1"/>
    <col min="11200" max="11200" width="0" style="181" hidden="1" customWidth="1"/>
    <col min="11201" max="11201" width="11.109375" style="181" customWidth="1"/>
    <col min="11202" max="11202" width="7.5546875" style="181" customWidth="1"/>
    <col min="11203" max="11203" width="11.33203125" style="181" customWidth="1"/>
    <col min="11204" max="11204" width="7.6640625" style="181" customWidth="1"/>
    <col min="11205" max="11205" width="10.33203125" style="181" customWidth="1"/>
    <col min="11206" max="11206" width="7.6640625" style="181" customWidth="1"/>
    <col min="11207" max="11207" width="10.33203125" style="181" customWidth="1"/>
    <col min="11208" max="11208" width="7.44140625" style="181" customWidth="1"/>
    <col min="11209" max="11209" width="7.5546875" style="181" customWidth="1"/>
    <col min="11210" max="11211" width="6.5546875" style="181" customWidth="1"/>
    <col min="11212" max="11212" width="8.33203125" style="181" customWidth="1"/>
    <col min="11213" max="11213" width="6.88671875" style="181" customWidth="1"/>
    <col min="11214" max="11214" width="7.33203125" style="181" customWidth="1"/>
    <col min="11215" max="11215" width="6.88671875" style="181" customWidth="1"/>
    <col min="11216" max="11216" width="9.44140625" style="181" customWidth="1"/>
    <col min="11217" max="11217" width="7.88671875" style="181" customWidth="1"/>
    <col min="11218" max="11218" width="7.109375" style="181" customWidth="1"/>
    <col min="11219" max="11219" width="9.33203125" style="181" customWidth="1"/>
    <col min="11220" max="11220" width="6.6640625" style="181" customWidth="1"/>
    <col min="11221" max="11221" width="7.109375" style="181" customWidth="1"/>
    <col min="11222" max="11222" width="7.44140625" style="181" customWidth="1"/>
    <col min="11223" max="11223" width="6.44140625" style="181" customWidth="1"/>
    <col min="11224" max="11224" width="6.88671875" style="181" customWidth="1"/>
    <col min="11225" max="11226" width="6.6640625" style="181" customWidth="1"/>
    <col min="11227" max="11227" width="0" style="181" hidden="1" customWidth="1"/>
    <col min="11228" max="11228" width="14.109375" style="181" customWidth="1"/>
    <col min="11229" max="11229" width="23.88671875" style="181" customWidth="1"/>
    <col min="11230" max="11230" width="32.5546875" style="181" customWidth="1"/>
    <col min="11231" max="11231" width="30.6640625" style="181" customWidth="1"/>
    <col min="11232" max="11233" width="29.33203125" style="181" customWidth="1"/>
    <col min="11234" max="11235" width="9.109375" style="181"/>
    <col min="11236" max="11236" width="19.109375" style="181" customWidth="1"/>
    <col min="11237" max="11237" width="17.5546875" style="181" customWidth="1"/>
    <col min="11238" max="11453" width="9.109375" style="181"/>
    <col min="11454" max="11454" width="11" style="181" bestFit="1" customWidth="1"/>
    <col min="11455" max="11455" width="32.5546875" style="181" customWidth="1"/>
    <col min="11456" max="11456" width="0" style="181" hidden="1" customWidth="1"/>
    <col min="11457" max="11457" width="11.109375" style="181" customWidth="1"/>
    <col min="11458" max="11458" width="7.5546875" style="181" customWidth="1"/>
    <col min="11459" max="11459" width="11.33203125" style="181" customWidth="1"/>
    <col min="11460" max="11460" width="7.6640625" style="181" customWidth="1"/>
    <col min="11461" max="11461" width="10.33203125" style="181" customWidth="1"/>
    <col min="11462" max="11462" width="7.6640625" style="181" customWidth="1"/>
    <col min="11463" max="11463" width="10.33203125" style="181" customWidth="1"/>
    <col min="11464" max="11464" width="7.44140625" style="181" customWidth="1"/>
    <col min="11465" max="11465" width="7.5546875" style="181" customWidth="1"/>
    <col min="11466" max="11467" width="6.5546875" style="181" customWidth="1"/>
    <col min="11468" max="11468" width="8.33203125" style="181" customWidth="1"/>
    <col min="11469" max="11469" width="6.88671875" style="181" customWidth="1"/>
    <col min="11470" max="11470" width="7.33203125" style="181" customWidth="1"/>
    <col min="11471" max="11471" width="6.88671875" style="181" customWidth="1"/>
    <col min="11472" max="11472" width="9.44140625" style="181" customWidth="1"/>
    <col min="11473" max="11473" width="7.88671875" style="181" customWidth="1"/>
    <col min="11474" max="11474" width="7.109375" style="181" customWidth="1"/>
    <col min="11475" max="11475" width="9.33203125" style="181" customWidth="1"/>
    <col min="11476" max="11476" width="6.6640625" style="181" customWidth="1"/>
    <col min="11477" max="11477" width="7.109375" style="181" customWidth="1"/>
    <col min="11478" max="11478" width="7.44140625" style="181" customWidth="1"/>
    <col min="11479" max="11479" width="6.44140625" style="181" customWidth="1"/>
    <col min="11480" max="11480" width="6.88671875" style="181" customWidth="1"/>
    <col min="11481" max="11482" width="6.6640625" style="181" customWidth="1"/>
    <col min="11483" max="11483" width="0" style="181" hidden="1" customWidth="1"/>
    <col min="11484" max="11484" width="14.109375" style="181" customWidth="1"/>
    <col min="11485" max="11485" width="23.88671875" style="181" customWidth="1"/>
    <col min="11486" max="11486" width="32.5546875" style="181" customWidth="1"/>
    <col min="11487" max="11487" width="30.6640625" style="181" customWidth="1"/>
    <col min="11488" max="11489" width="29.33203125" style="181" customWidth="1"/>
    <col min="11490" max="11491" width="9.109375" style="181"/>
    <col min="11492" max="11492" width="19.109375" style="181" customWidth="1"/>
    <col min="11493" max="11493" width="17.5546875" style="181" customWidth="1"/>
    <col min="11494" max="11709" width="9.109375" style="181"/>
    <col min="11710" max="11710" width="11" style="181" bestFit="1" customWidth="1"/>
    <col min="11711" max="11711" width="32.5546875" style="181" customWidth="1"/>
    <col min="11712" max="11712" width="0" style="181" hidden="1" customWidth="1"/>
    <col min="11713" max="11713" width="11.109375" style="181" customWidth="1"/>
    <col min="11714" max="11714" width="7.5546875" style="181" customWidth="1"/>
    <col min="11715" max="11715" width="11.33203125" style="181" customWidth="1"/>
    <col min="11716" max="11716" width="7.6640625" style="181" customWidth="1"/>
    <col min="11717" max="11717" width="10.33203125" style="181" customWidth="1"/>
    <col min="11718" max="11718" width="7.6640625" style="181" customWidth="1"/>
    <col min="11719" max="11719" width="10.33203125" style="181" customWidth="1"/>
    <col min="11720" max="11720" width="7.44140625" style="181" customWidth="1"/>
    <col min="11721" max="11721" width="7.5546875" style="181" customWidth="1"/>
    <col min="11722" max="11723" width="6.5546875" style="181" customWidth="1"/>
    <col min="11724" max="11724" width="8.33203125" style="181" customWidth="1"/>
    <col min="11725" max="11725" width="6.88671875" style="181" customWidth="1"/>
    <col min="11726" max="11726" width="7.33203125" style="181" customWidth="1"/>
    <col min="11727" max="11727" width="6.88671875" style="181" customWidth="1"/>
    <col min="11728" max="11728" width="9.44140625" style="181" customWidth="1"/>
    <col min="11729" max="11729" width="7.88671875" style="181" customWidth="1"/>
    <col min="11730" max="11730" width="7.109375" style="181" customWidth="1"/>
    <col min="11731" max="11731" width="9.33203125" style="181" customWidth="1"/>
    <col min="11732" max="11732" width="6.6640625" style="181" customWidth="1"/>
    <col min="11733" max="11733" width="7.109375" style="181" customWidth="1"/>
    <col min="11734" max="11734" width="7.44140625" style="181" customWidth="1"/>
    <col min="11735" max="11735" width="6.44140625" style="181" customWidth="1"/>
    <col min="11736" max="11736" width="6.88671875" style="181" customWidth="1"/>
    <col min="11737" max="11738" width="6.6640625" style="181" customWidth="1"/>
    <col min="11739" max="11739" width="0" style="181" hidden="1" customWidth="1"/>
    <col min="11740" max="11740" width="14.109375" style="181" customWidth="1"/>
    <col min="11741" max="11741" width="23.88671875" style="181" customWidth="1"/>
    <col min="11742" max="11742" width="32.5546875" style="181" customWidth="1"/>
    <col min="11743" max="11743" width="30.6640625" style="181" customWidth="1"/>
    <col min="11744" max="11745" width="29.33203125" style="181" customWidth="1"/>
    <col min="11746" max="11747" width="9.109375" style="181"/>
    <col min="11748" max="11748" width="19.109375" style="181" customWidth="1"/>
    <col min="11749" max="11749" width="17.5546875" style="181" customWidth="1"/>
    <col min="11750" max="11965" width="9.109375" style="181"/>
    <col min="11966" max="11966" width="11" style="181" bestFit="1" customWidth="1"/>
    <col min="11967" max="11967" width="32.5546875" style="181" customWidth="1"/>
    <col min="11968" max="11968" width="0" style="181" hidden="1" customWidth="1"/>
    <col min="11969" max="11969" width="11.109375" style="181" customWidth="1"/>
    <col min="11970" max="11970" width="7.5546875" style="181" customWidth="1"/>
    <col min="11971" max="11971" width="11.33203125" style="181" customWidth="1"/>
    <col min="11972" max="11972" width="7.6640625" style="181" customWidth="1"/>
    <col min="11973" max="11973" width="10.33203125" style="181" customWidth="1"/>
    <col min="11974" max="11974" width="7.6640625" style="181" customWidth="1"/>
    <col min="11975" max="11975" width="10.33203125" style="181" customWidth="1"/>
    <col min="11976" max="11976" width="7.44140625" style="181" customWidth="1"/>
    <col min="11977" max="11977" width="7.5546875" style="181" customWidth="1"/>
    <col min="11978" max="11979" width="6.5546875" style="181" customWidth="1"/>
    <col min="11980" max="11980" width="8.33203125" style="181" customWidth="1"/>
    <col min="11981" max="11981" width="6.88671875" style="181" customWidth="1"/>
    <col min="11982" max="11982" width="7.33203125" style="181" customWidth="1"/>
    <col min="11983" max="11983" width="6.88671875" style="181" customWidth="1"/>
    <col min="11984" max="11984" width="9.44140625" style="181" customWidth="1"/>
    <col min="11985" max="11985" width="7.88671875" style="181" customWidth="1"/>
    <col min="11986" max="11986" width="7.109375" style="181" customWidth="1"/>
    <col min="11987" max="11987" width="9.33203125" style="181" customWidth="1"/>
    <col min="11988" max="11988" width="6.6640625" style="181" customWidth="1"/>
    <col min="11989" max="11989" width="7.109375" style="181" customWidth="1"/>
    <col min="11990" max="11990" width="7.44140625" style="181" customWidth="1"/>
    <col min="11991" max="11991" width="6.44140625" style="181" customWidth="1"/>
    <col min="11992" max="11992" width="6.88671875" style="181" customWidth="1"/>
    <col min="11993" max="11994" width="6.6640625" style="181" customWidth="1"/>
    <col min="11995" max="11995" width="0" style="181" hidden="1" customWidth="1"/>
    <col min="11996" max="11996" width="14.109375" style="181" customWidth="1"/>
    <col min="11997" max="11997" width="23.88671875" style="181" customWidth="1"/>
    <col min="11998" max="11998" width="32.5546875" style="181" customWidth="1"/>
    <col min="11999" max="11999" width="30.6640625" style="181" customWidth="1"/>
    <col min="12000" max="12001" width="29.33203125" style="181" customWidth="1"/>
    <col min="12002" max="12003" width="9.109375" style="181"/>
    <col min="12004" max="12004" width="19.109375" style="181" customWidth="1"/>
    <col min="12005" max="12005" width="17.5546875" style="181" customWidth="1"/>
    <col min="12006" max="12221" width="9.109375" style="181"/>
    <col min="12222" max="12222" width="11" style="181" bestFit="1" customWidth="1"/>
    <col min="12223" max="12223" width="32.5546875" style="181" customWidth="1"/>
    <col min="12224" max="12224" width="0" style="181" hidden="1" customWidth="1"/>
    <col min="12225" max="12225" width="11.109375" style="181" customWidth="1"/>
    <col min="12226" max="12226" width="7.5546875" style="181" customWidth="1"/>
    <col min="12227" max="12227" width="11.33203125" style="181" customWidth="1"/>
    <col min="12228" max="12228" width="7.6640625" style="181" customWidth="1"/>
    <col min="12229" max="12229" width="10.33203125" style="181" customWidth="1"/>
    <col min="12230" max="12230" width="7.6640625" style="181" customWidth="1"/>
    <col min="12231" max="12231" width="10.33203125" style="181" customWidth="1"/>
    <col min="12232" max="12232" width="7.44140625" style="181" customWidth="1"/>
    <col min="12233" max="12233" width="7.5546875" style="181" customWidth="1"/>
    <col min="12234" max="12235" width="6.5546875" style="181" customWidth="1"/>
    <col min="12236" max="12236" width="8.33203125" style="181" customWidth="1"/>
    <col min="12237" max="12237" width="6.88671875" style="181" customWidth="1"/>
    <col min="12238" max="12238" width="7.33203125" style="181" customWidth="1"/>
    <col min="12239" max="12239" width="6.88671875" style="181" customWidth="1"/>
    <col min="12240" max="12240" width="9.44140625" style="181" customWidth="1"/>
    <col min="12241" max="12241" width="7.88671875" style="181" customWidth="1"/>
    <col min="12242" max="12242" width="7.109375" style="181" customWidth="1"/>
    <col min="12243" max="12243" width="9.33203125" style="181" customWidth="1"/>
    <col min="12244" max="12244" width="6.6640625" style="181" customWidth="1"/>
    <col min="12245" max="12245" width="7.109375" style="181" customWidth="1"/>
    <col min="12246" max="12246" width="7.44140625" style="181" customWidth="1"/>
    <col min="12247" max="12247" width="6.44140625" style="181" customWidth="1"/>
    <col min="12248" max="12248" width="6.88671875" style="181" customWidth="1"/>
    <col min="12249" max="12250" width="6.6640625" style="181" customWidth="1"/>
    <col min="12251" max="12251" width="0" style="181" hidden="1" customWidth="1"/>
    <col min="12252" max="12252" width="14.109375" style="181" customWidth="1"/>
    <col min="12253" max="12253" width="23.88671875" style="181" customWidth="1"/>
    <col min="12254" max="12254" width="32.5546875" style="181" customWidth="1"/>
    <col min="12255" max="12255" width="30.6640625" style="181" customWidth="1"/>
    <col min="12256" max="12257" width="29.33203125" style="181" customWidth="1"/>
    <col min="12258" max="12259" width="9.109375" style="181"/>
    <col min="12260" max="12260" width="19.109375" style="181" customWidth="1"/>
    <col min="12261" max="12261" width="17.5546875" style="181" customWidth="1"/>
    <col min="12262" max="12477" width="9.109375" style="181"/>
    <col min="12478" max="12478" width="11" style="181" bestFit="1" customWidth="1"/>
    <col min="12479" max="12479" width="32.5546875" style="181" customWidth="1"/>
    <col min="12480" max="12480" width="0" style="181" hidden="1" customWidth="1"/>
    <col min="12481" max="12481" width="11.109375" style="181" customWidth="1"/>
    <col min="12482" max="12482" width="7.5546875" style="181" customWidth="1"/>
    <col min="12483" max="12483" width="11.33203125" style="181" customWidth="1"/>
    <col min="12484" max="12484" width="7.6640625" style="181" customWidth="1"/>
    <col min="12485" max="12485" width="10.33203125" style="181" customWidth="1"/>
    <col min="12486" max="12486" width="7.6640625" style="181" customWidth="1"/>
    <col min="12487" max="12487" width="10.33203125" style="181" customWidth="1"/>
    <col min="12488" max="12488" width="7.44140625" style="181" customWidth="1"/>
    <col min="12489" max="12489" width="7.5546875" style="181" customWidth="1"/>
    <col min="12490" max="12491" width="6.5546875" style="181" customWidth="1"/>
    <col min="12492" max="12492" width="8.33203125" style="181" customWidth="1"/>
    <col min="12493" max="12493" width="6.88671875" style="181" customWidth="1"/>
    <col min="12494" max="12494" width="7.33203125" style="181" customWidth="1"/>
    <col min="12495" max="12495" width="6.88671875" style="181" customWidth="1"/>
    <col min="12496" max="12496" width="9.44140625" style="181" customWidth="1"/>
    <col min="12497" max="12497" width="7.88671875" style="181" customWidth="1"/>
    <col min="12498" max="12498" width="7.109375" style="181" customWidth="1"/>
    <col min="12499" max="12499" width="9.33203125" style="181" customWidth="1"/>
    <col min="12500" max="12500" width="6.6640625" style="181" customWidth="1"/>
    <col min="12501" max="12501" width="7.109375" style="181" customWidth="1"/>
    <col min="12502" max="12502" width="7.44140625" style="181" customWidth="1"/>
    <col min="12503" max="12503" width="6.44140625" style="181" customWidth="1"/>
    <col min="12504" max="12504" width="6.88671875" style="181" customWidth="1"/>
    <col min="12505" max="12506" width="6.6640625" style="181" customWidth="1"/>
    <col min="12507" max="12507" width="0" style="181" hidden="1" customWidth="1"/>
    <col min="12508" max="12508" width="14.109375" style="181" customWidth="1"/>
    <col min="12509" max="12509" width="23.88671875" style="181" customWidth="1"/>
    <col min="12510" max="12510" width="32.5546875" style="181" customWidth="1"/>
    <col min="12511" max="12511" width="30.6640625" style="181" customWidth="1"/>
    <col min="12512" max="12513" width="29.33203125" style="181" customWidth="1"/>
    <col min="12514" max="12515" width="9.109375" style="181"/>
    <col min="12516" max="12516" width="19.109375" style="181" customWidth="1"/>
    <col min="12517" max="12517" width="17.5546875" style="181" customWidth="1"/>
    <col min="12518" max="12733" width="9.109375" style="181"/>
    <col min="12734" max="12734" width="11" style="181" bestFit="1" customWidth="1"/>
    <col min="12735" max="12735" width="32.5546875" style="181" customWidth="1"/>
    <col min="12736" max="12736" width="0" style="181" hidden="1" customWidth="1"/>
    <col min="12737" max="12737" width="11.109375" style="181" customWidth="1"/>
    <col min="12738" max="12738" width="7.5546875" style="181" customWidth="1"/>
    <col min="12739" max="12739" width="11.33203125" style="181" customWidth="1"/>
    <col min="12740" max="12740" width="7.6640625" style="181" customWidth="1"/>
    <col min="12741" max="12741" width="10.33203125" style="181" customWidth="1"/>
    <col min="12742" max="12742" width="7.6640625" style="181" customWidth="1"/>
    <col min="12743" max="12743" width="10.33203125" style="181" customWidth="1"/>
    <col min="12744" max="12744" width="7.44140625" style="181" customWidth="1"/>
    <col min="12745" max="12745" width="7.5546875" style="181" customWidth="1"/>
    <col min="12746" max="12747" width="6.5546875" style="181" customWidth="1"/>
    <col min="12748" max="12748" width="8.33203125" style="181" customWidth="1"/>
    <col min="12749" max="12749" width="6.88671875" style="181" customWidth="1"/>
    <col min="12750" max="12750" width="7.33203125" style="181" customWidth="1"/>
    <col min="12751" max="12751" width="6.88671875" style="181" customWidth="1"/>
    <col min="12752" max="12752" width="9.44140625" style="181" customWidth="1"/>
    <col min="12753" max="12753" width="7.88671875" style="181" customWidth="1"/>
    <col min="12754" max="12754" width="7.109375" style="181" customWidth="1"/>
    <col min="12755" max="12755" width="9.33203125" style="181" customWidth="1"/>
    <col min="12756" max="12756" width="6.6640625" style="181" customWidth="1"/>
    <col min="12757" max="12757" width="7.109375" style="181" customWidth="1"/>
    <col min="12758" max="12758" width="7.44140625" style="181" customWidth="1"/>
    <col min="12759" max="12759" width="6.44140625" style="181" customWidth="1"/>
    <col min="12760" max="12760" width="6.88671875" style="181" customWidth="1"/>
    <col min="12761" max="12762" width="6.6640625" style="181" customWidth="1"/>
    <col min="12763" max="12763" width="0" style="181" hidden="1" customWidth="1"/>
    <col min="12764" max="12764" width="14.109375" style="181" customWidth="1"/>
    <col min="12765" max="12765" width="23.88671875" style="181" customWidth="1"/>
    <col min="12766" max="12766" width="32.5546875" style="181" customWidth="1"/>
    <col min="12767" max="12767" width="30.6640625" style="181" customWidth="1"/>
    <col min="12768" max="12769" width="29.33203125" style="181" customWidth="1"/>
    <col min="12770" max="12771" width="9.109375" style="181"/>
    <col min="12772" max="12772" width="19.109375" style="181" customWidth="1"/>
    <col min="12773" max="12773" width="17.5546875" style="181" customWidth="1"/>
    <col min="12774" max="12989" width="9.109375" style="181"/>
    <col min="12990" max="12990" width="11" style="181" bestFit="1" customWidth="1"/>
    <col min="12991" max="12991" width="32.5546875" style="181" customWidth="1"/>
    <col min="12992" max="12992" width="0" style="181" hidden="1" customWidth="1"/>
    <col min="12993" max="12993" width="11.109375" style="181" customWidth="1"/>
    <col min="12994" max="12994" width="7.5546875" style="181" customWidth="1"/>
    <col min="12995" max="12995" width="11.33203125" style="181" customWidth="1"/>
    <col min="12996" max="12996" width="7.6640625" style="181" customWidth="1"/>
    <col min="12997" max="12997" width="10.33203125" style="181" customWidth="1"/>
    <col min="12998" max="12998" width="7.6640625" style="181" customWidth="1"/>
    <col min="12999" max="12999" width="10.33203125" style="181" customWidth="1"/>
    <col min="13000" max="13000" width="7.44140625" style="181" customWidth="1"/>
    <col min="13001" max="13001" width="7.5546875" style="181" customWidth="1"/>
    <col min="13002" max="13003" width="6.5546875" style="181" customWidth="1"/>
    <col min="13004" max="13004" width="8.33203125" style="181" customWidth="1"/>
    <col min="13005" max="13005" width="6.88671875" style="181" customWidth="1"/>
    <col min="13006" max="13006" width="7.33203125" style="181" customWidth="1"/>
    <col min="13007" max="13007" width="6.88671875" style="181" customWidth="1"/>
    <col min="13008" max="13008" width="9.44140625" style="181" customWidth="1"/>
    <col min="13009" max="13009" width="7.88671875" style="181" customWidth="1"/>
    <col min="13010" max="13010" width="7.109375" style="181" customWidth="1"/>
    <col min="13011" max="13011" width="9.33203125" style="181" customWidth="1"/>
    <col min="13012" max="13012" width="6.6640625" style="181" customWidth="1"/>
    <col min="13013" max="13013" width="7.109375" style="181" customWidth="1"/>
    <col min="13014" max="13014" width="7.44140625" style="181" customWidth="1"/>
    <col min="13015" max="13015" width="6.44140625" style="181" customWidth="1"/>
    <col min="13016" max="13016" width="6.88671875" style="181" customWidth="1"/>
    <col min="13017" max="13018" width="6.6640625" style="181" customWidth="1"/>
    <col min="13019" max="13019" width="0" style="181" hidden="1" customWidth="1"/>
    <col min="13020" max="13020" width="14.109375" style="181" customWidth="1"/>
    <col min="13021" max="13021" width="23.88671875" style="181" customWidth="1"/>
    <col min="13022" max="13022" width="32.5546875" style="181" customWidth="1"/>
    <col min="13023" max="13023" width="30.6640625" style="181" customWidth="1"/>
    <col min="13024" max="13025" width="29.33203125" style="181" customWidth="1"/>
    <col min="13026" max="13027" width="9.109375" style="181"/>
    <col min="13028" max="13028" width="19.109375" style="181" customWidth="1"/>
    <col min="13029" max="13029" width="17.5546875" style="181" customWidth="1"/>
    <col min="13030" max="13245" width="9.109375" style="181"/>
    <col min="13246" max="13246" width="11" style="181" bestFit="1" customWidth="1"/>
    <col min="13247" max="13247" width="32.5546875" style="181" customWidth="1"/>
    <col min="13248" max="13248" width="0" style="181" hidden="1" customWidth="1"/>
    <col min="13249" max="13249" width="11.109375" style="181" customWidth="1"/>
    <col min="13250" max="13250" width="7.5546875" style="181" customWidth="1"/>
    <col min="13251" max="13251" width="11.33203125" style="181" customWidth="1"/>
    <col min="13252" max="13252" width="7.6640625" style="181" customWidth="1"/>
    <col min="13253" max="13253" width="10.33203125" style="181" customWidth="1"/>
    <col min="13254" max="13254" width="7.6640625" style="181" customWidth="1"/>
    <col min="13255" max="13255" width="10.33203125" style="181" customWidth="1"/>
    <col min="13256" max="13256" width="7.44140625" style="181" customWidth="1"/>
    <col min="13257" max="13257" width="7.5546875" style="181" customWidth="1"/>
    <col min="13258" max="13259" width="6.5546875" style="181" customWidth="1"/>
    <col min="13260" max="13260" width="8.33203125" style="181" customWidth="1"/>
    <col min="13261" max="13261" width="6.88671875" style="181" customWidth="1"/>
    <col min="13262" max="13262" width="7.33203125" style="181" customWidth="1"/>
    <col min="13263" max="13263" width="6.88671875" style="181" customWidth="1"/>
    <col min="13264" max="13264" width="9.44140625" style="181" customWidth="1"/>
    <col min="13265" max="13265" width="7.88671875" style="181" customWidth="1"/>
    <col min="13266" max="13266" width="7.109375" style="181" customWidth="1"/>
    <col min="13267" max="13267" width="9.33203125" style="181" customWidth="1"/>
    <col min="13268" max="13268" width="6.6640625" style="181" customWidth="1"/>
    <col min="13269" max="13269" width="7.109375" style="181" customWidth="1"/>
    <col min="13270" max="13270" width="7.44140625" style="181" customWidth="1"/>
    <col min="13271" max="13271" width="6.44140625" style="181" customWidth="1"/>
    <col min="13272" max="13272" width="6.88671875" style="181" customWidth="1"/>
    <col min="13273" max="13274" width="6.6640625" style="181" customWidth="1"/>
    <col min="13275" max="13275" width="0" style="181" hidden="1" customWidth="1"/>
    <col min="13276" max="13276" width="14.109375" style="181" customWidth="1"/>
    <col min="13277" max="13277" width="23.88671875" style="181" customWidth="1"/>
    <col min="13278" max="13278" width="32.5546875" style="181" customWidth="1"/>
    <col min="13279" max="13279" width="30.6640625" style="181" customWidth="1"/>
    <col min="13280" max="13281" width="29.33203125" style="181" customWidth="1"/>
    <col min="13282" max="13283" width="9.109375" style="181"/>
    <col min="13284" max="13284" width="19.109375" style="181" customWidth="1"/>
    <col min="13285" max="13285" width="17.5546875" style="181" customWidth="1"/>
    <col min="13286" max="13501" width="9.109375" style="181"/>
    <col min="13502" max="13502" width="11" style="181" bestFit="1" customWidth="1"/>
    <col min="13503" max="13503" width="32.5546875" style="181" customWidth="1"/>
    <col min="13504" max="13504" width="0" style="181" hidden="1" customWidth="1"/>
    <col min="13505" max="13505" width="11.109375" style="181" customWidth="1"/>
    <col min="13506" max="13506" width="7.5546875" style="181" customWidth="1"/>
    <col min="13507" max="13507" width="11.33203125" style="181" customWidth="1"/>
    <col min="13508" max="13508" width="7.6640625" style="181" customWidth="1"/>
    <col min="13509" max="13509" width="10.33203125" style="181" customWidth="1"/>
    <col min="13510" max="13510" width="7.6640625" style="181" customWidth="1"/>
    <col min="13511" max="13511" width="10.33203125" style="181" customWidth="1"/>
    <col min="13512" max="13512" width="7.44140625" style="181" customWidth="1"/>
    <col min="13513" max="13513" width="7.5546875" style="181" customWidth="1"/>
    <col min="13514" max="13515" width="6.5546875" style="181" customWidth="1"/>
    <col min="13516" max="13516" width="8.33203125" style="181" customWidth="1"/>
    <col min="13517" max="13517" width="6.88671875" style="181" customWidth="1"/>
    <col min="13518" max="13518" width="7.33203125" style="181" customWidth="1"/>
    <col min="13519" max="13519" width="6.88671875" style="181" customWidth="1"/>
    <col min="13520" max="13520" width="9.44140625" style="181" customWidth="1"/>
    <col min="13521" max="13521" width="7.88671875" style="181" customWidth="1"/>
    <col min="13522" max="13522" width="7.109375" style="181" customWidth="1"/>
    <col min="13523" max="13523" width="9.33203125" style="181" customWidth="1"/>
    <col min="13524" max="13524" width="6.6640625" style="181" customWidth="1"/>
    <col min="13525" max="13525" width="7.109375" style="181" customWidth="1"/>
    <col min="13526" max="13526" width="7.44140625" style="181" customWidth="1"/>
    <col min="13527" max="13527" width="6.44140625" style="181" customWidth="1"/>
    <col min="13528" max="13528" width="6.88671875" style="181" customWidth="1"/>
    <col min="13529" max="13530" width="6.6640625" style="181" customWidth="1"/>
    <col min="13531" max="13531" width="0" style="181" hidden="1" customWidth="1"/>
    <col min="13532" max="13532" width="14.109375" style="181" customWidth="1"/>
    <col min="13533" max="13533" width="23.88671875" style="181" customWidth="1"/>
    <col min="13534" max="13534" width="32.5546875" style="181" customWidth="1"/>
    <col min="13535" max="13535" width="30.6640625" style="181" customWidth="1"/>
    <col min="13536" max="13537" width="29.33203125" style="181" customWidth="1"/>
    <col min="13538" max="13539" width="9.109375" style="181"/>
    <col min="13540" max="13540" width="19.109375" style="181" customWidth="1"/>
    <col min="13541" max="13541" width="17.5546875" style="181" customWidth="1"/>
    <col min="13542" max="13757" width="9.109375" style="181"/>
    <col min="13758" max="13758" width="11" style="181" bestFit="1" customWidth="1"/>
    <col min="13759" max="13759" width="32.5546875" style="181" customWidth="1"/>
    <col min="13760" max="13760" width="0" style="181" hidden="1" customWidth="1"/>
    <col min="13761" max="13761" width="11.109375" style="181" customWidth="1"/>
    <col min="13762" max="13762" width="7.5546875" style="181" customWidth="1"/>
    <col min="13763" max="13763" width="11.33203125" style="181" customWidth="1"/>
    <col min="13764" max="13764" width="7.6640625" style="181" customWidth="1"/>
    <col min="13765" max="13765" width="10.33203125" style="181" customWidth="1"/>
    <col min="13766" max="13766" width="7.6640625" style="181" customWidth="1"/>
    <col min="13767" max="13767" width="10.33203125" style="181" customWidth="1"/>
    <col min="13768" max="13768" width="7.44140625" style="181" customWidth="1"/>
    <col min="13769" max="13769" width="7.5546875" style="181" customWidth="1"/>
    <col min="13770" max="13771" width="6.5546875" style="181" customWidth="1"/>
    <col min="13772" max="13772" width="8.33203125" style="181" customWidth="1"/>
    <col min="13773" max="13773" width="6.88671875" style="181" customWidth="1"/>
    <col min="13774" max="13774" width="7.33203125" style="181" customWidth="1"/>
    <col min="13775" max="13775" width="6.88671875" style="181" customWidth="1"/>
    <col min="13776" max="13776" width="9.44140625" style="181" customWidth="1"/>
    <col min="13777" max="13777" width="7.88671875" style="181" customWidth="1"/>
    <col min="13778" max="13778" width="7.109375" style="181" customWidth="1"/>
    <col min="13779" max="13779" width="9.33203125" style="181" customWidth="1"/>
    <col min="13780" max="13780" width="6.6640625" style="181" customWidth="1"/>
    <col min="13781" max="13781" width="7.109375" style="181" customWidth="1"/>
    <col min="13782" max="13782" width="7.44140625" style="181" customWidth="1"/>
    <col min="13783" max="13783" width="6.44140625" style="181" customWidth="1"/>
    <col min="13784" max="13784" width="6.88671875" style="181" customWidth="1"/>
    <col min="13785" max="13786" width="6.6640625" style="181" customWidth="1"/>
    <col min="13787" max="13787" width="0" style="181" hidden="1" customWidth="1"/>
    <col min="13788" max="13788" width="14.109375" style="181" customWidth="1"/>
    <col min="13789" max="13789" width="23.88671875" style="181" customWidth="1"/>
    <col min="13790" max="13790" width="32.5546875" style="181" customWidth="1"/>
    <col min="13791" max="13791" width="30.6640625" style="181" customWidth="1"/>
    <col min="13792" max="13793" width="29.33203125" style="181" customWidth="1"/>
    <col min="13794" max="13795" width="9.109375" style="181"/>
    <col min="13796" max="13796" width="19.109375" style="181" customWidth="1"/>
    <col min="13797" max="13797" width="17.5546875" style="181" customWidth="1"/>
    <col min="13798" max="14013" width="9.109375" style="181"/>
    <col min="14014" max="14014" width="11" style="181" bestFit="1" customWidth="1"/>
    <col min="14015" max="14015" width="32.5546875" style="181" customWidth="1"/>
    <col min="14016" max="14016" width="0" style="181" hidden="1" customWidth="1"/>
    <col min="14017" max="14017" width="11.109375" style="181" customWidth="1"/>
    <col min="14018" max="14018" width="7.5546875" style="181" customWidth="1"/>
    <col min="14019" max="14019" width="11.33203125" style="181" customWidth="1"/>
    <col min="14020" max="14020" width="7.6640625" style="181" customWidth="1"/>
    <col min="14021" max="14021" width="10.33203125" style="181" customWidth="1"/>
    <col min="14022" max="14022" width="7.6640625" style="181" customWidth="1"/>
    <col min="14023" max="14023" width="10.33203125" style="181" customWidth="1"/>
    <col min="14024" max="14024" width="7.44140625" style="181" customWidth="1"/>
    <col min="14025" max="14025" width="7.5546875" style="181" customWidth="1"/>
    <col min="14026" max="14027" width="6.5546875" style="181" customWidth="1"/>
    <col min="14028" max="14028" width="8.33203125" style="181" customWidth="1"/>
    <col min="14029" max="14029" width="6.88671875" style="181" customWidth="1"/>
    <col min="14030" max="14030" width="7.33203125" style="181" customWidth="1"/>
    <col min="14031" max="14031" width="6.88671875" style="181" customWidth="1"/>
    <col min="14032" max="14032" width="9.44140625" style="181" customWidth="1"/>
    <col min="14033" max="14033" width="7.88671875" style="181" customWidth="1"/>
    <col min="14034" max="14034" width="7.109375" style="181" customWidth="1"/>
    <col min="14035" max="14035" width="9.33203125" style="181" customWidth="1"/>
    <col min="14036" max="14036" width="6.6640625" style="181" customWidth="1"/>
    <col min="14037" max="14037" width="7.109375" style="181" customWidth="1"/>
    <col min="14038" max="14038" width="7.44140625" style="181" customWidth="1"/>
    <col min="14039" max="14039" width="6.44140625" style="181" customWidth="1"/>
    <col min="14040" max="14040" width="6.88671875" style="181" customWidth="1"/>
    <col min="14041" max="14042" width="6.6640625" style="181" customWidth="1"/>
    <col min="14043" max="14043" width="0" style="181" hidden="1" customWidth="1"/>
    <col min="14044" max="14044" width="14.109375" style="181" customWidth="1"/>
    <col min="14045" max="14045" width="23.88671875" style="181" customWidth="1"/>
    <col min="14046" max="14046" width="32.5546875" style="181" customWidth="1"/>
    <col min="14047" max="14047" width="30.6640625" style="181" customWidth="1"/>
    <col min="14048" max="14049" width="29.33203125" style="181" customWidth="1"/>
    <col min="14050" max="14051" width="9.109375" style="181"/>
    <col min="14052" max="14052" width="19.109375" style="181" customWidth="1"/>
    <col min="14053" max="14053" width="17.5546875" style="181" customWidth="1"/>
    <col min="14054" max="14269" width="9.109375" style="181"/>
    <col min="14270" max="14270" width="11" style="181" bestFit="1" customWidth="1"/>
    <col min="14271" max="14271" width="32.5546875" style="181" customWidth="1"/>
    <col min="14272" max="14272" width="0" style="181" hidden="1" customWidth="1"/>
    <col min="14273" max="14273" width="11.109375" style="181" customWidth="1"/>
    <col min="14274" max="14274" width="7.5546875" style="181" customWidth="1"/>
    <col min="14275" max="14275" width="11.33203125" style="181" customWidth="1"/>
    <col min="14276" max="14276" width="7.6640625" style="181" customWidth="1"/>
    <col min="14277" max="14277" width="10.33203125" style="181" customWidth="1"/>
    <col min="14278" max="14278" width="7.6640625" style="181" customWidth="1"/>
    <col min="14279" max="14279" width="10.33203125" style="181" customWidth="1"/>
    <col min="14280" max="14280" width="7.44140625" style="181" customWidth="1"/>
    <col min="14281" max="14281" width="7.5546875" style="181" customWidth="1"/>
    <col min="14282" max="14283" width="6.5546875" style="181" customWidth="1"/>
    <col min="14284" max="14284" width="8.33203125" style="181" customWidth="1"/>
    <col min="14285" max="14285" width="6.88671875" style="181" customWidth="1"/>
    <col min="14286" max="14286" width="7.33203125" style="181" customWidth="1"/>
    <col min="14287" max="14287" width="6.88671875" style="181" customWidth="1"/>
    <col min="14288" max="14288" width="9.44140625" style="181" customWidth="1"/>
    <col min="14289" max="14289" width="7.88671875" style="181" customWidth="1"/>
    <col min="14290" max="14290" width="7.109375" style="181" customWidth="1"/>
    <col min="14291" max="14291" width="9.33203125" style="181" customWidth="1"/>
    <col min="14292" max="14292" width="6.6640625" style="181" customWidth="1"/>
    <col min="14293" max="14293" width="7.109375" style="181" customWidth="1"/>
    <col min="14294" max="14294" width="7.44140625" style="181" customWidth="1"/>
    <col min="14295" max="14295" width="6.44140625" style="181" customWidth="1"/>
    <col min="14296" max="14296" width="6.88671875" style="181" customWidth="1"/>
    <col min="14297" max="14298" width="6.6640625" style="181" customWidth="1"/>
    <col min="14299" max="14299" width="0" style="181" hidden="1" customWidth="1"/>
    <col min="14300" max="14300" width="14.109375" style="181" customWidth="1"/>
    <col min="14301" max="14301" width="23.88671875" style="181" customWidth="1"/>
    <col min="14302" max="14302" width="32.5546875" style="181" customWidth="1"/>
    <col min="14303" max="14303" width="30.6640625" style="181" customWidth="1"/>
    <col min="14304" max="14305" width="29.33203125" style="181" customWidth="1"/>
    <col min="14306" max="14307" width="9.109375" style="181"/>
    <col min="14308" max="14308" width="19.109375" style="181" customWidth="1"/>
    <col min="14309" max="14309" width="17.5546875" style="181" customWidth="1"/>
    <col min="14310" max="14525" width="9.109375" style="181"/>
    <col min="14526" max="14526" width="11" style="181" bestFit="1" customWidth="1"/>
    <col min="14527" max="14527" width="32.5546875" style="181" customWidth="1"/>
    <col min="14528" max="14528" width="0" style="181" hidden="1" customWidth="1"/>
    <col min="14529" max="14529" width="11.109375" style="181" customWidth="1"/>
    <col min="14530" max="14530" width="7.5546875" style="181" customWidth="1"/>
    <col min="14531" max="14531" width="11.33203125" style="181" customWidth="1"/>
    <col min="14532" max="14532" width="7.6640625" style="181" customWidth="1"/>
    <col min="14533" max="14533" width="10.33203125" style="181" customWidth="1"/>
    <col min="14534" max="14534" width="7.6640625" style="181" customWidth="1"/>
    <col min="14535" max="14535" width="10.33203125" style="181" customWidth="1"/>
    <col min="14536" max="14536" width="7.44140625" style="181" customWidth="1"/>
    <col min="14537" max="14537" width="7.5546875" style="181" customWidth="1"/>
    <col min="14538" max="14539" width="6.5546875" style="181" customWidth="1"/>
    <col min="14540" max="14540" width="8.33203125" style="181" customWidth="1"/>
    <col min="14541" max="14541" width="6.88671875" style="181" customWidth="1"/>
    <col min="14542" max="14542" width="7.33203125" style="181" customWidth="1"/>
    <col min="14543" max="14543" width="6.88671875" style="181" customWidth="1"/>
    <col min="14544" max="14544" width="9.44140625" style="181" customWidth="1"/>
    <col min="14545" max="14545" width="7.88671875" style="181" customWidth="1"/>
    <col min="14546" max="14546" width="7.109375" style="181" customWidth="1"/>
    <col min="14547" max="14547" width="9.33203125" style="181" customWidth="1"/>
    <col min="14548" max="14548" width="6.6640625" style="181" customWidth="1"/>
    <col min="14549" max="14549" width="7.109375" style="181" customWidth="1"/>
    <col min="14550" max="14550" width="7.44140625" style="181" customWidth="1"/>
    <col min="14551" max="14551" width="6.44140625" style="181" customWidth="1"/>
    <col min="14552" max="14552" width="6.88671875" style="181" customWidth="1"/>
    <col min="14553" max="14554" width="6.6640625" style="181" customWidth="1"/>
    <col min="14555" max="14555" width="0" style="181" hidden="1" customWidth="1"/>
    <col min="14556" max="14556" width="14.109375" style="181" customWidth="1"/>
    <col min="14557" max="14557" width="23.88671875" style="181" customWidth="1"/>
    <col min="14558" max="14558" width="32.5546875" style="181" customWidth="1"/>
    <col min="14559" max="14559" width="30.6640625" style="181" customWidth="1"/>
    <col min="14560" max="14561" width="29.33203125" style="181" customWidth="1"/>
    <col min="14562" max="14563" width="9.109375" style="181"/>
    <col min="14564" max="14564" width="19.109375" style="181" customWidth="1"/>
    <col min="14565" max="14565" width="17.5546875" style="181" customWidth="1"/>
    <col min="14566" max="14781" width="9.109375" style="181"/>
    <col min="14782" max="14782" width="11" style="181" bestFit="1" customWidth="1"/>
    <col min="14783" max="14783" width="32.5546875" style="181" customWidth="1"/>
    <col min="14784" max="14784" width="0" style="181" hidden="1" customWidth="1"/>
    <col min="14785" max="14785" width="11.109375" style="181" customWidth="1"/>
    <col min="14786" max="14786" width="7.5546875" style="181" customWidth="1"/>
    <col min="14787" max="14787" width="11.33203125" style="181" customWidth="1"/>
    <col min="14788" max="14788" width="7.6640625" style="181" customWidth="1"/>
    <col min="14789" max="14789" width="10.33203125" style="181" customWidth="1"/>
    <col min="14790" max="14790" width="7.6640625" style="181" customWidth="1"/>
    <col min="14791" max="14791" width="10.33203125" style="181" customWidth="1"/>
    <col min="14792" max="14792" width="7.44140625" style="181" customWidth="1"/>
    <col min="14793" max="14793" width="7.5546875" style="181" customWidth="1"/>
    <col min="14794" max="14795" width="6.5546875" style="181" customWidth="1"/>
    <col min="14796" max="14796" width="8.33203125" style="181" customWidth="1"/>
    <col min="14797" max="14797" width="6.88671875" style="181" customWidth="1"/>
    <col min="14798" max="14798" width="7.33203125" style="181" customWidth="1"/>
    <col min="14799" max="14799" width="6.88671875" style="181" customWidth="1"/>
    <col min="14800" max="14800" width="9.44140625" style="181" customWidth="1"/>
    <col min="14801" max="14801" width="7.88671875" style="181" customWidth="1"/>
    <col min="14802" max="14802" width="7.109375" style="181" customWidth="1"/>
    <col min="14803" max="14803" width="9.33203125" style="181" customWidth="1"/>
    <col min="14804" max="14804" width="6.6640625" style="181" customWidth="1"/>
    <col min="14805" max="14805" width="7.109375" style="181" customWidth="1"/>
    <col min="14806" max="14806" width="7.44140625" style="181" customWidth="1"/>
    <col min="14807" max="14807" width="6.44140625" style="181" customWidth="1"/>
    <col min="14808" max="14808" width="6.88671875" style="181" customWidth="1"/>
    <col min="14809" max="14810" width="6.6640625" style="181" customWidth="1"/>
    <col min="14811" max="14811" width="0" style="181" hidden="1" customWidth="1"/>
    <col min="14812" max="14812" width="14.109375" style="181" customWidth="1"/>
    <col min="14813" max="14813" width="23.88671875" style="181" customWidth="1"/>
    <col min="14814" max="14814" width="32.5546875" style="181" customWidth="1"/>
    <col min="14815" max="14815" width="30.6640625" style="181" customWidth="1"/>
    <col min="14816" max="14817" width="29.33203125" style="181" customWidth="1"/>
    <col min="14818" max="14819" width="9.109375" style="181"/>
    <col min="14820" max="14820" width="19.109375" style="181" customWidth="1"/>
    <col min="14821" max="14821" width="17.5546875" style="181" customWidth="1"/>
    <col min="14822" max="15037" width="9.109375" style="181"/>
    <col min="15038" max="15038" width="11" style="181" bestFit="1" customWidth="1"/>
    <col min="15039" max="15039" width="32.5546875" style="181" customWidth="1"/>
    <col min="15040" max="15040" width="0" style="181" hidden="1" customWidth="1"/>
    <col min="15041" max="15041" width="11.109375" style="181" customWidth="1"/>
    <col min="15042" max="15042" width="7.5546875" style="181" customWidth="1"/>
    <col min="15043" max="15043" width="11.33203125" style="181" customWidth="1"/>
    <col min="15044" max="15044" width="7.6640625" style="181" customWidth="1"/>
    <col min="15045" max="15045" width="10.33203125" style="181" customWidth="1"/>
    <col min="15046" max="15046" width="7.6640625" style="181" customWidth="1"/>
    <col min="15047" max="15047" width="10.33203125" style="181" customWidth="1"/>
    <col min="15048" max="15048" width="7.44140625" style="181" customWidth="1"/>
    <col min="15049" max="15049" width="7.5546875" style="181" customWidth="1"/>
    <col min="15050" max="15051" width="6.5546875" style="181" customWidth="1"/>
    <col min="15052" max="15052" width="8.33203125" style="181" customWidth="1"/>
    <col min="15053" max="15053" width="6.88671875" style="181" customWidth="1"/>
    <col min="15054" max="15054" width="7.33203125" style="181" customWidth="1"/>
    <col min="15055" max="15055" width="6.88671875" style="181" customWidth="1"/>
    <col min="15056" max="15056" width="9.44140625" style="181" customWidth="1"/>
    <col min="15057" max="15057" width="7.88671875" style="181" customWidth="1"/>
    <col min="15058" max="15058" width="7.109375" style="181" customWidth="1"/>
    <col min="15059" max="15059" width="9.33203125" style="181" customWidth="1"/>
    <col min="15060" max="15060" width="6.6640625" style="181" customWidth="1"/>
    <col min="15061" max="15061" width="7.109375" style="181" customWidth="1"/>
    <col min="15062" max="15062" width="7.44140625" style="181" customWidth="1"/>
    <col min="15063" max="15063" width="6.44140625" style="181" customWidth="1"/>
    <col min="15064" max="15064" width="6.88671875" style="181" customWidth="1"/>
    <col min="15065" max="15066" width="6.6640625" style="181" customWidth="1"/>
    <col min="15067" max="15067" width="0" style="181" hidden="1" customWidth="1"/>
    <col min="15068" max="15068" width="14.109375" style="181" customWidth="1"/>
    <col min="15069" max="15069" width="23.88671875" style="181" customWidth="1"/>
    <col min="15070" max="15070" width="32.5546875" style="181" customWidth="1"/>
    <col min="15071" max="15071" width="30.6640625" style="181" customWidth="1"/>
    <col min="15072" max="15073" width="29.33203125" style="181" customWidth="1"/>
    <col min="15074" max="15075" width="9.109375" style="181"/>
    <col min="15076" max="15076" width="19.109375" style="181" customWidth="1"/>
    <col min="15077" max="15077" width="17.5546875" style="181" customWidth="1"/>
    <col min="15078" max="15293" width="9.109375" style="181"/>
    <col min="15294" max="15294" width="11" style="181" bestFit="1" customWidth="1"/>
    <col min="15295" max="15295" width="32.5546875" style="181" customWidth="1"/>
    <col min="15296" max="15296" width="0" style="181" hidden="1" customWidth="1"/>
    <col min="15297" max="15297" width="11.109375" style="181" customWidth="1"/>
    <col min="15298" max="15298" width="7.5546875" style="181" customWidth="1"/>
    <col min="15299" max="15299" width="11.33203125" style="181" customWidth="1"/>
    <col min="15300" max="15300" width="7.6640625" style="181" customWidth="1"/>
    <col min="15301" max="15301" width="10.33203125" style="181" customWidth="1"/>
    <col min="15302" max="15302" width="7.6640625" style="181" customWidth="1"/>
    <col min="15303" max="15303" width="10.33203125" style="181" customWidth="1"/>
    <col min="15304" max="15304" width="7.44140625" style="181" customWidth="1"/>
    <col min="15305" max="15305" width="7.5546875" style="181" customWidth="1"/>
    <col min="15306" max="15307" width="6.5546875" style="181" customWidth="1"/>
    <col min="15308" max="15308" width="8.33203125" style="181" customWidth="1"/>
    <col min="15309" max="15309" width="6.88671875" style="181" customWidth="1"/>
    <col min="15310" max="15310" width="7.33203125" style="181" customWidth="1"/>
    <col min="15311" max="15311" width="6.88671875" style="181" customWidth="1"/>
    <col min="15312" max="15312" width="9.44140625" style="181" customWidth="1"/>
    <col min="15313" max="15313" width="7.88671875" style="181" customWidth="1"/>
    <col min="15314" max="15314" width="7.109375" style="181" customWidth="1"/>
    <col min="15315" max="15315" width="9.33203125" style="181" customWidth="1"/>
    <col min="15316" max="15316" width="6.6640625" style="181" customWidth="1"/>
    <col min="15317" max="15317" width="7.109375" style="181" customWidth="1"/>
    <col min="15318" max="15318" width="7.44140625" style="181" customWidth="1"/>
    <col min="15319" max="15319" width="6.44140625" style="181" customWidth="1"/>
    <col min="15320" max="15320" width="6.88671875" style="181" customWidth="1"/>
    <col min="15321" max="15322" width="6.6640625" style="181" customWidth="1"/>
    <col min="15323" max="15323" width="0" style="181" hidden="1" customWidth="1"/>
    <col min="15324" max="15324" width="14.109375" style="181" customWidth="1"/>
    <col min="15325" max="15325" width="23.88671875" style="181" customWidth="1"/>
    <col min="15326" max="15326" width="32.5546875" style="181" customWidth="1"/>
    <col min="15327" max="15327" width="30.6640625" style="181" customWidth="1"/>
    <col min="15328" max="15329" width="29.33203125" style="181" customWidth="1"/>
    <col min="15330" max="15331" width="9.109375" style="181"/>
    <col min="15332" max="15332" width="19.109375" style="181" customWidth="1"/>
    <col min="15333" max="15333" width="17.5546875" style="181" customWidth="1"/>
    <col min="15334" max="15549" width="9.109375" style="181"/>
    <col min="15550" max="15550" width="11" style="181" bestFit="1" customWidth="1"/>
    <col min="15551" max="15551" width="32.5546875" style="181" customWidth="1"/>
    <col min="15552" max="15552" width="0" style="181" hidden="1" customWidth="1"/>
    <col min="15553" max="15553" width="11.109375" style="181" customWidth="1"/>
    <col min="15554" max="15554" width="7.5546875" style="181" customWidth="1"/>
    <col min="15555" max="15555" width="11.33203125" style="181" customWidth="1"/>
    <col min="15556" max="15556" width="7.6640625" style="181" customWidth="1"/>
    <col min="15557" max="15557" width="10.33203125" style="181" customWidth="1"/>
    <col min="15558" max="15558" width="7.6640625" style="181" customWidth="1"/>
    <col min="15559" max="15559" width="10.33203125" style="181" customWidth="1"/>
    <col min="15560" max="15560" width="7.44140625" style="181" customWidth="1"/>
    <col min="15561" max="15561" width="7.5546875" style="181" customWidth="1"/>
    <col min="15562" max="15563" width="6.5546875" style="181" customWidth="1"/>
    <col min="15564" max="15564" width="8.33203125" style="181" customWidth="1"/>
    <col min="15565" max="15565" width="6.88671875" style="181" customWidth="1"/>
    <col min="15566" max="15566" width="7.33203125" style="181" customWidth="1"/>
    <col min="15567" max="15567" width="6.88671875" style="181" customWidth="1"/>
    <col min="15568" max="15568" width="9.44140625" style="181" customWidth="1"/>
    <col min="15569" max="15569" width="7.88671875" style="181" customWidth="1"/>
    <col min="15570" max="15570" width="7.109375" style="181" customWidth="1"/>
    <col min="15571" max="15571" width="9.33203125" style="181" customWidth="1"/>
    <col min="15572" max="15572" width="6.6640625" style="181" customWidth="1"/>
    <col min="15573" max="15573" width="7.109375" style="181" customWidth="1"/>
    <col min="15574" max="15574" width="7.44140625" style="181" customWidth="1"/>
    <col min="15575" max="15575" width="6.44140625" style="181" customWidth="1"/>
    <col min="15576" max="15576" width="6.88671875" style="181" customWidth="1"/>
    <col min="15577" max="15578" width="6.6640625" style="181" customWidth="1"/>
    <col min="15579" max="15579" width="0" style="181" hidden="1" customWidth="1"/>
    <col min="15580" max="15580" width="14.109375" style="181" customWidth="1"/>
    <col min="15581" max="15581" width="23.88671875" style="181" customWidth="1"/>
    <col min="15582" max="15582" width="32.5546875" style="181" customWidth="1"/>
    <col min="15583" max="15583" width="30.6640625" style="181" customWidth="1"/>
    <col min="15584" max="15585" width="29.33203125" style="181" customWidth="1"/>
    <col min="15586" max="15587" width="9.109375" style="181"/>
    <col min="15588" max="15588" width="19.109375" style="181" customWidth="1"/>
    <col min="15589" max="15589" width="17.5546875" style="181" customWidth="1"/>
    <col min="15590" max="15805" width="9.109375" style="181"/>
    <col min="15806" max="15806" width="11" style="181" bestFit="1" customWidth="1"/>
    <col min="15807" max="15807" width="32.5546875" style="181" customWidth="1"/>
    <col min="15808" max="15808" width="0" style="181" hidden="1" customWidth="1"/>
    <col min="15809" max="15809" width="11.109375" style="181" customWidth="1"/>
    <col min="15810" max="15810" width="7.5546875" style="181" customWidth="1"/>
    <col min="15811" max="15811" width="11.33203125" style="181" customWidth="1"/>
    <col min="15812" max="15812" width="7.6640625" style="181" customWidth="1"/>
    <col min="15813" max="15813" width="10.33203125" style="181" customWidth="1"/>
    <col min="15814" max="15814" width="7.6640625" style="181" customWidth="1"/>
    <col min="15815" max="15815" width="10.33203125" style="181" customWidth="1"/>
    <col min="15816" max="15816" width="7.44140625" style="181" customWidth="1"/>
    <col min="15817" max="15817" width="7.5546875" style="181" customWidth="1"/>
    <col min="15818" max="15819" width="6.5546875" style="181" customWidth="1"/>
    <col min="15820" max="15820" width="8.33203125" style="181" customWidth="1"/>
    <col min="15821" max="15821" width="6.88671875" style="181" customWidth="1"/>
    <col min="15822" max="15822" width="7.33203125" style="181" customWidth="1"/>
    <col min="15823" max="15823" width="6.88671875" style="181" customWidth="1"/>
    <col min="15824" max="15824" width="9.44140625" style="181" customWidth="1"/>
    <col min="15825" max="15825" width="7.88671875" style="181" customWidth="1"/>
    <col min="15826" max="15826" width="7.109375" style="181" customWidth="1"/>
    <col min="15827" max="15827" width="9.33203125" style="181" customWidth="1"/>
    <col min="15828" max="15828" width="6.6640625" style="181" customWidth="1"/>
    <col min="15829" max="15829" width="7.109375" style="181" customWidth="1"/>
    <col min="15830" max="15830" width="7.44140625" style="181" customWidth="1"/>
    <col min="15831" max="15831" width="6.44140625" style="181" customWidth="1"/>
    <col min="15832" max="15832" width="6.88671875" style="181" customWidth="1"/>
    <col min="15833" max="15834" width="6.6640625" style="181" customWidth="1"/>
    <col min="15835" max="15835" width="0" style="181" hidden="1" customWidth="1"/>
    <col min="15836" max="15836" width="14.109375" style="181" customWidth="1"/>
    <col min="15837" max="15837" width="23.88671875" style="181" customWidth="1"/>
    <col min="15838" max="15838" width="32.5546875" style="181" customWidth="1"/>
    <col min="15839" max="15839" width="30.6640625" style="181" customWidth="1"/>
    <col min="15840" max="15841" width="29.33203125" style="181" customWidth="1"/>
    <col min="15842" max="15843" width="9.109375" style="181"/>
    <col min="15844" max="15844" width="19.109375" style="181" customWidth="1"/>
    <col min="15845" max="15845" width="17.5546875" style="181" customWidth="1"/>
    <col min="15846" max="16061" width="9.109375" style="181"/>
    <col min="16062" max="16062" width="11" style="181" bestFit="1" customWidth="1"/>
    <col min="16063" max="16063" width="32.5546875" style="181" customWidth="1"/>
    <col min="16064" max="16064" width="0" style="181" hidden="1" customWidth="1"/>
    <col min="16065" max="16065" width="11.109375" style="181" customWidth="1"/>
    <col min="16066" max="16066" width="7.5546875" style="181" customWidth="1"/>
    <col min="16067" max="16067" width="11.33203125" style="181" customWidth="1"/>
    <col min="16068" max="16068" width="7.6640625" style="181" customWidth="1"/>
    <col min="16069" max="16069" width="10.33203125" style="181" customWidth="1"/>
    <col min="16070" max="16070" width="7.6640625" style="181" customWidth="1"/>
    <col min="16071" max="16071" width="10.33203125" style="181" customWidth="1"/>
    <col min="16072" max="16072" width="7.44140625" style="181" customWidth="1"/>
    <col min="16073" max="16073" width="7.5546875" style="181" customWidth="1"/>
    <col min="16074" max="16075" width="6.5546875" style="181" customWidth="1"/>
    <col min="16076" max="16076" width="8.33203125" style="181" customWidth="1"/>
    <col min="16077" max="16077" width="6.88671875" style="181" customWidth="1"/>
    <col min="16078" max="16078" width="7.33203125" style="181" customWidth="1"/>
    <col min="16079" max="16079" width="6.88671875" style="181" customWidth="1"/>
    <col min="16080" max="16080" width="9.44140625" style="181" customWidth="1"/>
    <col min="16081" max="16081" width="7.88671875" style="181" customWidth="1"/>
    <col min="16082" max="16082" width="7.109375" style="181" customWidth="1"/>
    <col min="16083" max="16083" width="9.33203125" style="181" customWidth="1"/>
    <col min="16084" max="16084" width="6.6640625" style="181" customWidth="1"/>
    <col min="16085" max="16085" width="7.109375" style="181" customWidth="1"/>
    <col min="16086" max="16086" width="7.44140625" style="181" customWidth="1"/>
    <col min="16087" max="16087" width="6.44140625" style="181" customWidth="1"/>
    <col min="16088" max="16088" width="6.88671875" style="181" customWidth="1"/>
    <col min="16089" max="16090" width="6.6640625" style="181" customWidth="1"/>
    <col min="16091" max="16091" width="0" style="181" hidden="1" customWidth="1"/>
    <col min="16092" max="16092" width="14.109375" style="181" customWidth="1"/>
    <col min="16093" max="16093" width="23.88671875" style="181" customWidth="1"/>
    <col min="16094" max="16094" width="32.5546875" style="181" customWidth="1"/>
    <col min="16095" max="16095" width="30.6640625" style="181" customWidth="1"/>
    <col min="16096" max="16097" width="29.33203125" style="181" customWidth="1"/>
    <col min="16098" max="16099" width="9.109375" style="181"/>
    <col min="16100" max="16100" width="19.109375" style="181" customWidth="1"/>
    <col min="16101" max="16101" width="17.5546875" style="181" customWidth="1"/>
    <col min="16102" max="16326" width="9.109375" style="181"/>
    <col min="16327" max="16352" width="8.88671875" style="181" customWidth="1"/>
    <col min="16353" max="16358" width="9.109375" style="181"/>
    <col min="16359" max="16384" width="9.109375" style="181" customWidth="1"/>
  </cols>
  <sheetData>
    <row r="1" spans="1:84" ht="20.25" customHeight="1" x14ac:dyDescent="0.25">
      <c r="A1" s="419" t="s">
        <v>272</v>
      </c>
      <c r="B1" s="416"/>
      <c r="C1" s="417"/>
      <c r="D1" s="501" t="s">
        <v>273</v>
      </c>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417"/>
      <c r="AJ1" s="417"/>
      <c r="AK1" s="417"/>
      <c r="AL1" s="417"/>
      <c r="AM1" s="417"/>
      <c r="AN1" s="417"/>
      <c r="CC1" s="181" t="s">
        <v>298</v>
      </c>
      <c r="CD1" s="181" t="s">
        <v>493</v>
      </c>
      <c r="CE1" s="181" t="s">
        <v>493</v>
      </c>
      <c r="CF1" s="181" t="s">
        <v>656</v>
      </c>
    </row>
    <row r="2" spans="1:84" ht="18.75" customHeight="1" x14ac:dyDescent="0.25">
      <c r="A2" s="208"/>
      <c r="B2" s="498" t="s">
        <v>274</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row>
    <row r="3" spans="1:84" ht="18" customHeight="1" x14ac:dyDescent="0.25">
      <c r="A3" s="502" t="s">
        <v>0</v>
      </c>
      <c r="B3" s="503" t="s">
        <v>275</v>
      </c>
      <c r="C3" s="496" t="s">
        <v>276</v>
      </c>
      <c r="D3" s="496" t="s">
        <v>277</v>
      </c>
      <c r="E3" s="496" t="s">
        <v>278</v>
      </c>
      <c r="F3" s="496" t="s">
        <v>279</v>
      </c>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209"/>
      <c r="AG3" s="496" t="s">
        <v>280</v>
      </c>
      <c r="AH3" s="499" t="s">
        <v>281</v>
      </c>
      <c r="AI3" s="500" t="s">
        <v>282</v>
      </c>
      <c r="AJ3" s="496" t="s">
        <v>283</v>
      </c>
      <c r="AK3" s="496" t="s">
        <v>284</v>
      </c>
      <c r="AL3" s="496" t="s">
        <v>285</v>
      </c>
      <c r="AM3" s="497" t="s">
        <v>285</v>
      </c>
      <c r="AN3" s="496" t="s">
        <v>286</v>
      </c>
      <c r="AR3" s="493" t="s">
        <v>287</v>
      </c>
      <c r="AS3" s="494" t="s">
        <v>288</v>
      </c>
      <c r="AV3" s="494" t="s">
        <v>289</v>
      </c>
      <c r="BQ3" s="495" t="s">
        <v>290</v>
      </c>
      <c r="BR3" s="493" t="s">
        <v>291</v>
      </c>
    </row>
    <row r="4" spans="1:84" ht="16.5" customHeight="1" x14ac:dyDescent="0.25">
      <c r="A4" s="502"/>
      <c r="B4" s="503"/>
      <c r="C4" s="496"/>
      <c r="D4" s="496"/>
      <c r="E4" s="496"/>
      <c r="F4" s="496" t="s">
        <v>151</v>
      </c>
      <c r="G4" s="496" t="s">
        <v>292</v>
      </c>
      <c r="H4" s="496"/>
      <c r="I4" s="496"/>
      <c r="J4" s="496"/>
      <c r="K4" s="496"/>
      <c r="L4" s="496"/>
      <c r="M4" s="496"/>
      <c r="N4" s="496"/>
      <c r="O4" s="496"/>
      <c r="P4" s="496"/>
      <c r="Q4" s="496"/>
      <c r="R4" s="496"/>
      <c r="S4" s="496"/>
      <c r="T4" s="496"/>
      <c r="U4" s="496"/>
      <c r="V4" s="496"/>
      <c r="W4" s="496"/>
      <c r="X4" s="496"/>
      <c r="Y4" s="496"/>
      <c r="Z4" s="496"/>
      <c r="AA4" s="496"/>
      <c r="AB4" s="496"/>
      <c r="AC4" s="496"/>
      <c r="AD4" s="496"/>
      <c r="AE4" s="496"/>
      <c r="AF4" s="455"/>
      <c r="AG4" s="496"/>
      <c r="AH4" s="499"/>
      <c r="AI4" s="500"/>
      <c r="AJ4" s="496"/>
      <c r="AK4" s="496"/>
      <c r="AL4" s="496"/>
      <c r="AM4" s="497"/>
      <c r="AN4" s="496"/>
      <c r="AR4" s="493"/>
      <c r="AS4" s="494"/>
      <c r="AV4" s="494"/>
      <c r="BQ4" s="495"/>
      <c r="BR4" s="493"/>
    </row>
    <row r="5" spans="1:84" ht="54" customHeight="1" x14ac:dyDescent="0.25">
      <c r="A5" s="502"/>
      <c r="B5" s="503"/>
      <c r="C5" s="496"/>
      <c r="D5" s="496"/>
      <c r="E5" s="496"/>
      <c r="F5" s="496"/>
      <c r="G5" s="210" t="s">
        <v>6</v>
      </c>
      <c r="H5" s="210" t="s">
        <v>7</v>
      </c>
      <c r="I5" s="210" t="s">
        <v>8</v>
      </c>
      <c r="J5" s="210" t="s">
        <v>9</v>
      </c>
      <c r="K5" s="210" t="s">
        <v>13</v>
      </c>
      <c r="L5" s="210" t="s">
        <v>17</v>
      </c>
      <c r="M5" s="211" t="s">
        <v>18</v>
      </c>
      <c r="N5" s="211" t="s">
        <v>19</v>
      </c>
      <c r="O5" s="211" t="s">
        <v>21</v>
      </c>
      <c r="P5" s="212" t="s">
        <v>22</v>
      </c>
      <c r="Q5" s="213" t="s">
        <v>25</v>
      </c>
      <c r="R5" s="213" t="s">
        <v>26</v>
      </c>
      <c r="S5" s="213" t="s">
        <v>27</v>
      </c>
      <c r="T5" s="213" t="s">
        <v>31</v>
      </c>
      <c r="U5" s="213" t="s">
        <v>32</v>
      </c>
      <c r="V5" s="212" t="s">
        <v>36</v>
      </c>
      <c r="W5" s="212" t="s">
        <v>39</v>
      </c>
      <c r="X5" s="212" t="s">
        <v>40</v>
      </c>
      <c r="Y5" s="212" t="s">
        <v>41</v>
      </c>
      <c r="Z5" s="212" t="s">
        <v>45</v>
      </c>
      <c r="AA5" s="212" t="s">
        <v>48</v>
      </c>
      <c r="AB5" s="212" t="s">
        <v>50</v>
      </c>
      <c r="AC5" s="212" t="s">
        <v>52</v>
      </c>
      <c r="AD5" s="214" t="s">
        <v>28</v>
      </c>
      <c r="AE5" s="214" t="s">
        <v>53</v>
      </c>
      <c r="AF5" s="214"/>
      <c r="AG5" s="496"/>
      <c r="AH5" s="499"/>
      <c r="AI5" s="500"/>
      <c r="AJ5" s="496"/>
      <c r="AK5" s="496"/>
      <c r="AL5" s="496"/>
      <c r="AM5" s="497"/>
      <c r="AN5" s="496"/>
      <c r="AR5" s="493"/>
      <c r="AS5" s="494"/>
      <c r="AV5" s="494"/>
      <c r="BQ5" s="495"/>
      <c r="BR5" s="493"/>
    </row>
    <row r="6" spans="1:84" ht="21" customHeight="1" x14ac:dyDescent="0.25">
      <c r="A6" s="369" t="s">
        <v>130</v>
      </c>
      <c r="B6" s="370" t="s">
        <v>131</v>
      </c>
      <c r="C6" s="370"/>
      <c r="D6" s="372" t="s">
        <v>654</v>
      </c>
      <c r="E6" s="371">
        <v>4</v>
      </c>
      <c r="F6" s="373" t="s">
        <v>697</v>
      </c>
      <c r="G6" s="371">
        <v>6</v>
      </c>
      <c r="H6" s="371">
        <v>7</v>
      </c>
      <c r="I6" s="371">
        <v>8</v>
      </c>
      <c r="J6" s="371">
        <v>9</v>
      </c>
      <c r="K6" s="371">
        <v>10</v>
      </c>
      <c r="L6" s="371">
        <v>11</v>
      </c>
      <c r="M6" s="371">
        <v>11</v>
      </c>
      <c r="N6" s="371">
        <v>12</v>
      </c>
      <c r="O6" s="371">
        <v>13</v>
      </c>
      <c r="P6" s="371">
        <v>14</v>
      </c>
      <c r="Q6" s="371">
        <v>15</v>
      </c>
      <c r="R6" s="371">
        <v>15</v>
      </c>
      <c r="S6" s="371">
        <v>16</v>
      </c>
      <c r="T6" s="371">
        <v>17</v>
      </c>
      <c r="U6" s="371">
        <v>18</v>
      </c>
      <c r="V6" s="371">
        <v>20</v>
      </c>
      <c r="W6" s="371">
        <v>19</v>
      </c>
      <c r="X6" s="371">
        <v>20</v>
      </c>
      <c r="Y6" s="371">
        <v>21</v>
      </c>
      <c r="Z6" s="371">
        <v>22</v>
      </c>
      <c r="AA6" s="371">
        <v>23</v>
      </c>
      <c r="AB6" s="371">
        <v>24</v>
      </c>
      <c r="AC6" s="371">
        <v>25</v>
      </c>
      <c r="AD6" s="371">
        <v>26</v>
      </c>
      <c r="AE6" s="371">
        <v>27</v>
      </c>
      <c r="AF6" s="371">
        <v>30</v>
      </c>
      <c r="AG6" s="371">
        <v>28</v>
      </c>
      <c r="AH6" s="371">
        <v>29</v>
      </c>
      <c r="AI6" s="371">
        <v>30</v>
      </c>
      <c r="AJ6" s="215"/>
      <c r="AK6" s="215"/>
      <c r="AL6" s="216"/>
      <c r="AM6" s="215"/>
      <c r="AN6" s="215"/>
    </row>
    <row r="7" spans="1:84" ht="41.25" customHeight="1" x14ac:dyDescent="0.25">
      <c r="A7" s="459">
        <v>1</v>
      </c>
      <c r="B7" s="217" t="s">
        <v>293</v>
      </c>
      <c r="C7" s="218"/>
      <c r="D7" s="461">
        <f t="shared" ref="D7:F7" si="0">SUM(D10:D167)-D23-D75-D81-D47-D51-D52-D59-D109-D127</f>
        <v>423.24571999999995</v>
      </c>
      <c r="E7" s="461">
        <f t="shared" si="0"/>
        <v>8.1399999999999988</v>
      </c>
      <c r="F7" s="461">
        <f t="shared" si="0"/>
        <v>415.10772000000003</v>
      </c>
      <c r="G7" s="461">
        <f>SUM(G10:G167)-G23-G75-G81-G47-G51-G52-G59-G109-G127</f>
        <v>204.1434999999999</v>
      </c>
      <c r="H7" s="461">
        <f t="shared" ref="H7:AE7" si="1">SUM(H10:H167)-H23-H75-H81-H47-H51-H52-H59-H109-H127</f>
        <v>131.51000000000005</v>
      </c>
      <c r="I7" s="461">
        <f t="shared" si="1"/>
        <v>32.769999999999982</v>
      </c>
      <c r="J7" s="461">
        <f t="shared" si="1"/>
        <v>79.271999999999977</v>
      </c>
      <c r="K7" s="461">
        <f t="shared" si="1"/>
        <v>2.95</v>
      </c>
      <c r="L7" s="461">
        <f t="shared" si="1"/>
        <v>0</v>
      </c>
      <c r="M7" s="461">
        <f t="shared" si="1"/>
        <v>5.0000000000000017E-2</v>
      </c>
      <c r="N7" s="461">
        <f t="shared" si="1"/>
        <v>1.994</v>
      </c>
      <c r="O7" s="461">
        <f t="shared" si="1"/>
        <v>0.11000000000000004</v>
      </c>
      <c r="P7" s="461">
        <f t="shared" si="1"/>
        <v>1.22</v>
      </c>
      <c r="Q7" s="461">
        <f t="shared" si="1"/>
        <v>0</v>
      </c>
      <c r="R7" s="461">
        <f t="shared" si="1"/>
        <v>4.8500000000000001E-2</v>
      </c>
      <c r="S7" s="461">
        <f t="shared" si="1"/>
        <v>0.71672000000000013</v>
      </c>
      <c r="T7" s="461">
        <f t="shared" si="1"/>
        <v>8.2000000000000003E-2</v>
      </c>
      <c r="U7" s="461">
        <f t="shared" si="1"/>
        <v>1.6171000000000002</v>
      </c>
      <c r="V7" s="461">
        <f t="shared" si="1"/>
        <v>0</v>
      </c>
      <c r="W7" s="461">
        <f t="shared" si="1"/>
        <v>4</v>
      </c>
      <c r="X7" s="461">
        <f t="shared" si="1"/>
        <v>6.2499999999999982</v>
      </c>
      <c r="Y7" s="461">
        <f t="shared" si="1"/>
        <v>1.4556</v>
      </c>
      <c r="Z7" s="461">
        <f t="shared" si="1"/>
        <v>0.96999999999999975</v>
      </c>
      <c r="AA7" s="461">
        <f t="shared" si="1"/>
        <v>1.5299999999999999E-2</v>
      </c>
      <c r="AB7" s="461">
        <f t="shared" si="1"/>
        <v>60.5</v>
      </c>
      <c r="AC7" s="461">
        <f t="shared" si="1"/>
        <v>0.60999999999999988</v>
      </c>
      <c r="AD7" s="461">
        <f t="shared" si="1"/>
        <v>0.193</v>
      </c>
      <c r="AE7" s="461">
        <f t="shared" si="1"/>
        <v>16.140000000000004</v>
      </c>
      <c r="AF7" s="219"/>
      <c r="AG7" s="218"/>
      <c r="AH7" s="218"/>
      <c r="AI7" s="218"/>
      <c r="AJ7" s="220"/>
      <c r="AK7" s="220"/>
      <c r="AL7" s="221"/>
      <c r="AM7" s="220"/>
      <c r="AN7" s="220"/>
    </row>
    <row r="8" spans="1:84" ht="38.25" customHeight="1" x14ac:dyDescent="0.25">
      <c r="A8" s="459" t="s">
        <v>55</v>
      </c>
      <c r="B8" s="222" t="s">
        <v>294</v>
      </c>
      <c r="C8" s="455"/>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8"/>
      <c r="AH8" s="218"/>
      <c r="AI8" s="218"/>
      <c r="AJ8" s="220"/>
      <c r="AK8" s="220"/>
      <c r="AL8" s="221"/>
      <c r="AM8" s="220"/>
      <c r="AN8" s="220"/>
    </row>
    <row r="9" spans="1:84" ht="27" customHeight="1" x14ac:dyDescent="0.25">
      <c r="A9" s="459" t="s">
        <v>295</v>
      </c>
      <c r="B9" s="333" t="s">
        <v>296</v>
      </c>
      <c r="C9" s="223"/>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18"/>
      <c r="AH9" s="218"/>
      <c r="AI9" s="218"/>
      <c r="AJ9" s="220"/>
      <c r="AK9" s="220"/>
      <c r="AL9" s="221"/>
      <c r="AM9" s="220"/>
      <c r="AN9" s="220"/>
    </row>
    <row r="10" spans="1:84" ht="44.25" customHeight="1" x14ac:dyDescent="0.25">
      <c r="A10" s="227">
        <v>-1</v>
      </c>
      <c r="B10" s="330" t="s">
        <v>297</v>
      </c>
      <c r="C10" s="331" t="s">
        <v>17</v>
      </c>
      <c r="D10" s="332">
        <v>3</v>
      </c>
      <c r="E10" s="332"/>
      <c r="F10" s="332">
        <f>SUM(G10:AE10)-H10</f>
        <v>3</v>
      </c>
      <c r="G10" s="332">
        <v>3</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230" t="s">
        <v>298</v>
      </c>
      <c r="AG10" s="211" t="s">
        <v>651</v>
      </c>
      <c r="AH10" s="211"/>
      <c r="AI10" s="211" t="s">
        <v>299</v>
      </c>
      <c r="AJ10" s="456"/>
      <c r="AK10" s="456"/>
      <c r="AL10" s="225"/>
      <c r="AM10" s="220"/>
      <c r="AN10" s="221"/>
      <c r="AT10" s="181" t="s">
        <v>300</v>
      </c>
      <c r="AY10" s="236">
        <f>SUBTOTAL(9,I10:AE10)+G10-F10</f>
        <v>0</v>
      </c>
      <c r="BS10" s="181" t="s">
        <v>301</v>
      </c>
      <c r="CC10" s="181" t="s">
        <v>302</v>
      </c>
    </row>
    <row r="11" spans="1:84" ht="24" customHeight="1" x14ac:dyDescent="0.25">
      <c r="A11" s="459" t="s">
        <v>303</v>
      </c>
      <c r="B11" s="333" t="s">
        <v>78</v>
      </c>
      <c r="C11" s="334"/>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224"/>
      <c r="AG11" s="218"/>
      <c r="AH11" s="218"/>
      <c r="AI11" s="218"/>
      <c r="AJ11" s="220"/>
      <c r="AK11" s="220"/>
      <c r="AL11" s="225"/>
      <c r="AM11" s="220"/>
      <c r="AN11" s="220"/>
    </row>
    <row r="12" spans="1:84" ht="101.25" customHeight="1" x14ac:dyDescent="0.25">
      <c r="A12" s="227">
        <v>-1</v>
      </c>
      <c r="B12" s="335" t="s">
        <v>304</v>
      </c>
      <c r="C12" s="336" t="s">
        <v>18</v>
      </c>
      <c r="D12" s="332">
        <v>0.12</v>
      </c>
      <c r="E12" s="332"/>
      <c r="F12" s="332">
        <f t="shared" ref="F12:F46" si="2">SUM(G12:AE12)-H12</f>
        <v>0.12</v>
      </c>
      <c r="G12" s="332"/>
      <c r="H12" s="332"/>
      <c r="I12" s="332"/>
      <c r="J12" s="332"/>
      <c r="K12" s="332"/>
      <c r="L12" s="332"/>
      <c r="M12" s="332"/>
      <c r="N12" s="332"/>
      <c r="O12" s="332"/>
      <c r="P12" s="332"/>
      <c r="Q12" s="332"/>
      <c r="R12" s="332"/>
      <c r="S12" s="332"/>
      <c r="T12" s="332"/>
      <c r="U12" s="332"/>
      <c r="V12" s="332"/>
      <c r="W12" s="332"/>
      <c r="X12" s="332"/>
      <c r="Y12" s="332">
        <v>0.12</v>
      </c>
      <c r="Z12" s="332"/>
      <c r="AA12" s="332"/>
      <c r="AB12" s="332"/>
      <c r="AC12" s="332"/>
      <c r="AD12" s="332"/>
      <c r="AE12" s="332"/>
      <c r="AF12" s="230" t="s">
        <v>298</v>
      </c>
      <c r="AG12" s="211" t="s">
        <v>651</v>
      </c>
      <c r="AH12" s="228"/>
      <c r="AI12" s="247" t="s">
        <v>306</v>
      </c>
      <c r="AJ12" s="220"/>
      <c r="AK12" s="220"/>
      <c r="AL12" s="225"/>
      <c r="AM12" s="220"/>
      <c r="AN12" s="220" t="s">
        <v>307</v>
      </c>
      <c r="AT12" s="181" t="s">
        <v>300</v>
      </c>
      <c r="AY12" s="236">
        <f>SUBTOTAL(9,I12:AE12)+G12-F12</f>
        <v>0</v>
      </c>
      <c r="BQ12" s="191" t="s">
        <v>308</v>
      </c>
      <c r="BS12" s="181" t="s">
        <v>301</v>
      </c>
      <c r="CC12" s="181" t="s">
        <v>302</v>
      </c>
    </row>
    <row r="13" spans="1:84" ht="58.5" customHeight="1" x14ac:dyDescent="0.25">
      <c r="A13" s="227">
        <v>-2</v>
      </c>
      <c r="B13" s="335" t="s">
        <v>309</v>
      </c>
      <c r="C13" s="336" t="s">
        <v>18</v>
      </c>
      <c r="D13" s="332">
        <v>0.5</v>
      </c>
      <c r="E13" s="332"/>
      <c r="F13" s="332">
        <v>0.5</v>
      </c>
      <c r="G13" s="332"/>
      <c r="H13" s="332"/>
      <c r="I13" s="332"/>
      <c r="J13" s="332">
        <v>0.5</v>
      </c>
      <c r="K13" s="332"/>
      <c r="L13" s="332"/>
      <c r="M13" s="332"/>
      <c r="N13" s="332"/>
      <c r="O13" s="332"/>
      <c r="P13" s="332"/>
      <c r="Q13" s="332"/>
      <c r="R13" s="332"/>
      <c r="S13" s="332"/>
      <c r="T13" s="332"/>
      <c r="U13" s="332"/>
      <c r="V13" s="332"/>
      <c r="W13" s="332"/>
      <c r="X13" s="332"/>
      <c r="Y13" s="332"/>
      <c r="Z13" s="332"/>
      <c r="AA13" s="332"/>
      <c r="AB13" s="332"/>
      <c r="AC13" s="332"/>
      <c r="AD13" s="332"/>
      <c r="AE13" s="332"/>
      <c r="AF13" s="230" t="s">
        <v>298</v>
      </c>
      <c r="AG13" s="211" t="s">
        <v>651</v>
      </c>
      <c r="AH13" s="228"/>
      <c r="AI13" s="247"/>
      <c r="AJ13" s="220"/>
      <c r="AK13" s="220"/>
      <c r="AL13" s="225"/>
      <c r="AM13" s="220"/>
      <c r="AN13" s="220"/>
      <c r="AS13" s="191" t="s">
        <v>310</v>
      </c>
      <c r="AT13" s="181" t="s">
        <v>311</v>
      </c>
      <c r="AY13" s="236">
        <f>SUBTOTAL(9,I13:AE13)+G13-F13</f>
        <v>0</v>
      </c>
      <c r="BQ13" s="191" t="s">
        <v>312</v>
      </c>
      <c r="BR13" s="181" t="s">
        <v>313</v>
      </c>
      <c r="BS13" s="181" t="s">
        <v>301</v>
      </c>
      <c r="CC13" s="181" t="s">
        <v>302</v>
      </c>
    </row>
    <row r="14" spans="1:84" s="207" customFormat="1" ht="71.25" customHeight="1" x14ac:dyDescent="0.25">
      <c r="A14" s="459" t="s">
        <v>58</v>
      </c>
      <c r="B14" s="337" t="s">
        <v>314</v>
      </c>
      <c r="C14" s="338"/>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224"/>
      <c r="AG14" s="218"/>
      <c r="AH14" s="455"/>
      <c r="AI14" s="218"/>
      <c r="AJ14" s="209"/>
      <c r="AK14" s="209"/>
      <c r="AL14" s="225"/>
      <c r="AM14" s="209"/>
      <c r="AN14" s="209"/>
      <c r="AQ14" s="226"/>
      <c r="AS14" s="226"/>
      <c r="AV14" s="226"/>
    </row>
    <row r="15" spans="1:84" ht="69" customHeight="1" x14ac:dyDescent="0.25">
      <c r="A15" s="227" t="s">
        <v>315</v>
      </c>
      <c r="B15" s="339" t="s">
        <v>316</v>
      </c>
      <c r="C15" s="340"/>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224"/>
      <c r="AG15" s="224"/>
      <c r="AH15" s="224"/>
      <c r="AI15" s="224"/>
      <c r="AJ15" s="220"/>
      <c r="AK15" s="220"/>
      <c r="AL15" s="225"/>
      <c r="AM15" s="220"/>
      <c r="AN15" s="220"/>
    </row>
    <row r="16" spans="1:84" ht="75" customHeight="1" x14ac:dyDescent="0.25">
      <c r="A16" s="227" t="s">
        <v>317</v>
      </c>
      <c r="B16" s="339" t="s">
        <v>318</v>
      </c>
      <c r="C16" s="340"/>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224"/>
      <c r="AG16" s="224"/>
      <c r="AH16" s="224"/>
      <c r="AI16" s="224"/>
      <c r="AJ16" s="220"/>
      <c r="AK16" s="220"/>
      <c r="AL16" s="225"/>
      <c r="AM16" s="220"/>
      <c r="AN16" s="220"/>
    </row>
    <row r="17" spans="1:81" s="207" customFormat="1" ht="31.5" customHeight="1" x14ac:dyDescent="0.25">
      <c r="A17" s="459">
        <v>2</v>
      </c>
      <c r="B17" s="337" t="s">
        <v>319</v>
      </c>
      <c r="C17" s="338"/>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224"/>
      <c r="AG17" s="218"/>
      <c r="AH17" s="218"/>
      <c r="AI17" s="218"/>
      <c r="AJ17" s="209"/>
      <c r="AK17" s="209"/>
      <c r="AL17" s="225"/>
      <c r="AM17" s="209"/>
      <c r="AN17" s="209"/>
      <c r="AQ17" s="226"/>
      <c r="AS17" s="226"/>
      <c r="AV17" s="226"/>
    </row>
    <row r="18" spans="1:81" s="208" customFormat="1" ht="69" customHeight="1" x14ac:dyDescent="0.25">
      <c r="A18" s="459" t="s">
        <v>75</v>
      </c>
      <c r="B18" s="337" t="s">
        <v>320</v>
      </c>
      <c r="C18" s="338"/>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224"/>
      <c r="AG18" s="218"/>
      <c r="AH18" s="218"/>
      <c r="AI18" s="218"/>
      <c r="AJ18" s="209"/>
      <c r="AK18" s="209"/>
      <c r="AL18" s="225"/>
      <c r="AM18" s="209"/>
      <c r="AN18" s="209"/>
      <c r="AQ18" s="229"/>
      <c r="AS18" s="229"/>
      <c r="AV18" s="229"/>
    </row>
    <row r="19" spans="1:81" s="208" customFormat="1" ht="31.5" customHeight="1" x14ac:dyDescent="0.25">
      <c r="A19" s="459" t="s">
        <v>321</v>
      </c>
      <c r="B19" s="337" t="s">
        <v>322</v>
      </c>
      <c r="C19" s="338"/>
      <c r="D19" s="332"/>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224"/>
      <c r="AG19" s="218"/>
      <c r="AH19" s="218"/>
      <c r="AI19" s="218"/>
      <c r="AJ19" s="209"/>
      <c r="AK19" s="209"/>
      <c r="AL19" s="225"/>
      <c r="AM19" s="209"/>
      <c r="AN19" s="209"/>
      <c r="AQ19" s="229"/>
      <c r="AS19" s="229"/>
      <c r="AV19" s="229"/>
    </row>
    <row r="20" spans="1:81" s="208" customFormat="1" ht="21" customHeight="1" x14ac:dyDescent="0.25">
      <c r="A20" s="459" t="s">
        <v>295</v>
      </c>
      <c r="B20" s="333" t="s">
        <v>83</v>
      </c>
      <c r="C20" s="334"/>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224"/>
      <c r="AG20" s="218"/>
      <c r="AH20" s="218"/>
      <c r="AI20" s="218"/>
      <c r="AJ20" s="209"/>
      <c r="AK20" s="209"/>
      <c r="AL20" s="225"/>
      <c r="AM20" s="209"/>
      <c r="AN20" s="209"/>
      <c r="AQ20" s="229"/>
      <c r="AS20" s="229"/>
      <c r="AV20" s="229"/>
    </row>
    <row r="21" spans="1:81" s="234" customFormat="1" ht="129" customHeight="1" x14ac:dyDescent="0.25">
      <c r="A21" s="227">
        <v>-1</v>
      </c>
      <c r="B21" s="341" t="s">
        <v>323</v>
      </c>
      <c r="C21" s="336" t="s">
        <v>20</v>
      </c>
      <c r="D21" s="332">
        <v>32.58</v>
      </c>
      <c r="E21" s="332"/>
      <c r="F21" s="332">
        <f t="shared" si="2"/>
        <v>32.58</v>
      </c>
      <c r="G21" s="332">
        <v>29.41</v>
      </c>
      <c r="H21" s="332">
        <v>29.41</v>
      </c>
      <c r="I21" s="332">
        <v>0.15</v>
      </c>
      <c r="J21" s="332">
        <v>1.78</v>
      </c>
      <c r="K21" s="332"/>
      <c r="L21" s="332"/>
      <c r="M21" s="332"/>
      <c r="N21" s="332"/>
      <c r="O21" s="332"/>
      <c r="P21" s="332"/>
      <c r="Q21" s="332"/>
      <c r="R21" s="332"/>
      <c r="S21" s="332"/>
      <c r="T21" s="332"/>
      <c r="U21" s="332"/>
      <c r="V21" s="332"/>
      <c r="W21" s="332">
        <v>1.24</v>
      </c>
      <c r="X21" s="332"/>
      <c r="Y21" s="332"/>
      <c r="Z21" s="332"/>
      <c r="AA21" s="332"/>
      <c r="AB21" s="332"/>
      <c r="AC21" s="332"/>
      <c r="AD21" s="332"/>
      <c r="AE21" s="332"/>
      <c r="AF21" s="230" t="s">
        <v>298</v>
      </c>
      <c r="AG21" s="211" t="s">
        <v>251</v>
      </c>
      <c r="AH21" s="211" t="s">
        <v>324</v>
      </c>
      <c r="AI21" s="231" t="s">
        <v>643</v>
      </c>
      <c r="AJ21" s="231"/>
      <c r="AK21" s="231"/>
      <c r="AL21" s="225"/>
      <c r="AM21" s="232"/>
      <c r="AN21" s="233" t="s">
        <v>325</v>
      </c>
      <c r="AQ21" s="235"/>
      <c r="AS21" s="235"/>
      <c r="AT21" s="234" t="s">
        <v>300</v>
      </c>
      <c r="AU21" s="234" t="s">
        <v>326</v>
      </c>
      <c r="AV21" s="235"/>
      <c r="AY21" s="236">
        <f>SUBTOTAL(9,I21:AE21)+G21-F21</f>
        <v>0</v>
      </c>
      <c r="BQ21" s="235" t="s">
        <v>327</v>
      </c>
      <c r="CB21" s="234" t="s">
        <v>302</v>
      </c>
      <c r="CC21" s="234" t="s">
        <v>302</v>
      </c>
    </row>
    <row r="22" spans="1:81" s="234" customFormat="1" ht="24.75" customHeight="1" x14ac:dyDescent="0.25">
      <c r="A22" s="237" t="s">
        <v>303</v>
      </c>
      <c r="B22" s="342" t="s">
        <v>91</v>
      </c>
      <c r="C22" s="336"/>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230"/>
      <c r="AG22" s="238"/>
      <c r="AH22" s="239"/>
      <c r="AI22" s="230"/>
      <c r="AJ22" s="232"/>
      <c r="AK22" s="232"/>
      <c r="AL22" s="225"/>
      <c r="AM22" s="232"/>
      <c r="AN22" s="232"/>
      <c r="AQ22" s="235"/>
      <c r="AS22" s="235"/>
      <c r="AV22" s="235"/>
    </row>
    <row r="23" spans="1:81" s="234" customFormat="1" ht="95.25" customHeight="1" x14ac:dyDescent="0.25">
      <c r="A23" s="240">
        <v>-1</v>
      </c>
      <c r="B23" s="343" t="s">
        <v>664</v>
      </c>
      <c r="C23" s="336" t="s">
        <v>31</v>
      </c>
      <c r="D23" s="332">
        <f>SUM(D24:D25)</f>
        <v>12.899999999999999</v>
      </c>
      <c r="E23" s="332"/>
      <c r="F23" s="332">
        <f>SUM(G23:AE23)-H23</f>
        <v>12.899999999999999</v>
      </c>
      <c r="G23" s="332">
        <f>SUM(G24:G25)</f>
        <v>3</v>
      </c>
      <c r="H23" s="332">
        <f t="shared" ref="H23:AD23" si="3">SUM(H24:H25)</f>
        <v>3</v>
      </c>
      <c r="I23" s="332">
        <f t="shared" si="3"/>
        <v>6.24</v>
      </c>
      <c r="J23" s="332">
        <f t="shared" si="3"/>
        <v>2.6399999999999997</v>
      </c>
      <c r="K23" s="332">
        <f t="shared" si="3"/>
        <v>0</v>
      </c>
      <c r="L23" s="332">
        <f t="shared" si="3"/>
        <v>0</v>
      </c>
      <c r="M23" s="332">
        <f t="shared" si="3"/>
        <v>0</v>
      </c>
      <c r="N23" s="332"/>
      <c r="O23" s="332">
        <f t="shared" si="3"/>
        <v>0</v>
      </c>
      <c r="P23" s="332">
        <f t="shared" si="3"/>
        <v>0</v>
      </c>
      <c r="Q23" s="332">
        <f t="shared" si="3"/>
        <v>0</v>
      </c>
      <c r="R23" s="332">
        <f t="shared" si="3"/>
        <v>0</v>
      </c>
      <c r="S23" s="332">
        <f t="shared" si="3"/>
        <v>0</v>
      </c>
      <c r="T23" s="332">
        <f t="shared" si="3"/>
        <v>0</v>
      </c>
      <c r="U23" s="332">
        <f t="shared" si="3"/>
        <v>0</v>
      </c>
      <c r="V23" s="332">
        <f t="shared" si="3"/>
        <v>0</v>
      </c>
      <c r="W23" s="332">
        <f t="shared" si="3"/>
        <v>0</v>
      </c>
      <c r="X23" s="332">
        <f t="shared" si="3"/>
        <v>1.02</v>
      </c>
      <c r="Y23" s="332">
        <f t="shared" si="3"/>
        <v>0</v>
      </c>
      <c r="Z23" s="332">
        <f t="shared" si="3"/>
        <v>0</v>
      </c>
      <c r="AA23" s="332">
        <f t="shared" si="3"/>
        <v>0</v>
      </c>
      <c r="AB23" s="332">
        <f t="shared" si="3"/>
        <v>0</v>
      </c>
      <c r="AC23" s="332">
        <f t="shared" si="3"/>
        <v>0</v>
      </c>
      <c r="AD23" s="332">
        <f t="shared" si="3"/>
        <v>0</v>
      </c>
      <c r="AE23" s="332">
        <f>SUM(AE24:AE25)</f>
        <v>0</v>
      </c>
      <c r="AF23" s="230" t="s">
        <v>298</v>
      </c>
      <c r="AG23" s="211" t="s">
        <v>329</v>
      </c>
      <c r="AH23" s="211" t="s">
        <v>619</v>
      </c>
      <c r="AI23" s="231" t="s">
        <v>641</v>
      </c>
      <c r="AJ23" s="231"/>
      <c r="AK23" s="231"/>
      <c r="AL23" s="225"/>
      <c r="AM23" s="232"/>
      <c r="AN23" s="260" t="s">
        <v>330</v>
      </c>
      <c r="AQ23" s="235" t="s">
        <v>331</v>
      </c>
      <c r="AS23" s="235"/>
      <c r="AT23" s="234" t="s">
        <v>300</v>
      </c>
      <c r="AU23" s="234" t="s">
        <v>326</v>
      </c>
      <c r="AV23" s="235"/>
      <c r="AY23" s="236">
        <f>SUBTOTAL(9,I23:AE23)+G23-F23</f>
        <v>0</v>
      </c>
      <c r="BQ23" s="235" t="s">
        <v>327</v>
      </c>
      <c r="CB23" s="234" t="s">
        <v>302</v>
      </c>
      <c r="CC23" s="234" t="s">
        <v>302</v>
      </c>
    </row>
    <row r="24" spans="1:81" s="253" customFormat="1" ht="95.25" customHeight="1" x14ac:dyDescent="0.25">
      <c r="A24" s="412" t="s">
        <v>200</v>
      </c>
      <c r="B24" s="413" t="s">
        <v>664</v>
      </c>
      <c r="C24" s="344" t="s">
        <v>31</v>
      </c>
      <c r="D24" s="345">
        <v>6.72</v>
      </c>
      <c r="E24" s="345"/>
      <c r="F24" s="332">
        <f>SUM(G24:AE24)-H24</f>
        <v>6.72</v>
      </c>
      <c r="G24" s="345">
        <v>0.61</v>
      </c>
      <c r="H24" s="345">
        <v>0.61</v>
      </c>
      <c r="I24" s="345">
        <v>3.8699999999999997</v>
      </c>
      <c r="J24" s="345">
        <v>1.5</v>
      </c>
      <c r="K24" s="345"/>
      <c r="L24" s="345"/>
      <c r="M24" s="345"/>
      <c r="N24" s="345"/>
      <c r="O24" s="345"/>
      <c r="P24" s="345"/>
      <c r="Q24" s="345"/>
      <c r="R24" s="345"/>
      <c r="S24" s="345"/>
      <c r="T24" s="345"/>
      <c r="U24" s="345"/>
      <c r="V24" s="345"/>
      <c r="W24" s="345"/>
      <c r="X24" s="345">
        <v>0.74</v>
      </c>
      <c r="Y24" s="345"/>
      <c r="Z24" s="345"/>
      <c r="AA24" s="345"/>
      <c r="AB24" s="345"/>
      <c r="AC24" s="345"/>
      <c r="AD24" s="345"/>
      <c r="AE24" s="345"/>
      <c r="AF24" s="249"/>
      <c r="AG24" s="250" t="s">
        <v>248</v>
      </c>
      <c r="AH24" s="250" t="s">
        <v>620</v>
      </c>
      <c r="AI24" s="231" t="s">
        <v>641</v>
      </c>
      <c r="AJ24" s="414"/>
      <c r="AK24" s="414"/>
      <c r="AL24" s="251"/>
      <c r="AM24" s="252"/>
      <c r="AN24" s="322" t="s">
        <v>330</v>
      </c>
      <c r="AQ24" s="254"/>
      <c r="AS24" s="254"/>
      <c r="AV24" s="254"/>
      <c r="BQ24" s="235"/>
    </row>
    <row r="25" spans="1:81" s="253" customFormat="1" ht="87.75" customHeight="1" x14ac:dyDescent="0.25">
      <c r="A25" s="412" t="s">
        <v>200</v>
      </c>
      <c r="B25" s="413" t="s">
        <v>664</v>
      </c>
      <c r="C25" s="344" t="s">
        <v>31</v>
      </c>
      <c r="D25" s="345">
        <v>6.18</v>
      </c>
      <c r="E25" s="345"/>
      <c r="F25" s="332">
        <f t="shared" si="2"/>
        <v>6.18</v>
      </c>
      <c r="G25" s="345">
        <v>2.39</v>
      </c>
      <c r="H25" s="345">
        <v>2.39</v>
      </c>
      <c r="I25" s="345">
        <v>2.37</v>
      </c>
      <c r="J25" s="345">
        <v>1.1399999999999999</v>
      </c>
      <c r="K25" s="345"/>
      <c r="L25" s="345"/>
      <c r="M25" s="345"/>
      <c r="N25" s="345"/>
      <c r="O25" s="345"/>
      <c r="P25" s="345"/>
      <c r="Q25" s="345"/>
      <c r="R25" s="345"/>
      <c r="S25" s="345"/>
      <c r="T25" s="345"/>
      <c r="U25" s="345"/>
      <c r="V25" s="345"/>
      <c r="W25" s="345"/>
      <c r="X25" s="345">
        <v>0.28000000000000003</v>
      </c>
      <c r="Y25" s="345"/>
      <c r="Z25" s="345"/>
      <c r="AA25" s="345"/>
      <c r="AB25" s="345"/>
      <c r="AC25" s="345"/>
      <c r="AD25" s="345"/>
      <c r="AE25" s="345"/>
      <c r="AF25" s="249"/>
      <c r="AG25" s="250" t="s">
        <v>250</v>
      </c>
      <c r="AH25" s="250" t="s">
        <v>621</v>
      </c>
      <c r="AI25" s="231" t="s">
        <v>641</v>
      </c>
      <c r="AJ25" s="250"/>
      <c r="AK25" s="250"/>
      <c r="AL25" s="251"/>
      <c r="AM25" s="252"/>
      <c r="AN25" s="415" t="s">
        <v>332</v>
      </c>
      <c r="AQ25" s="254"/>
      <c r="AS25" s="254"/>
      <c r="AV25" s="254"/>
      <c r="BQ25" s="235"/>
    </row>
    <row r="26" spans="1:81" s="242" customFormat="1" ht="144" customHeight="1" x14ac:dyDescent="0.25">
      <c r="A26" s="240">
        <v>-2</v>
      </c>
      <c r="B26" s="346" t="s">
        <v>333</v>
      </c>
      <c r="C26" s="340" t="s">
        <v>31</v>
      </c>
      <c r="D26" s="332">
        <v>0.9</v>
      </c>
      <c r="E26" s="332"/>
      <c r="F26" s="332">
        <f t="shared" si="2"/>
        <v>0.9</v>
      </c>
      <c r="G26" s="332"/>
      <c r="H26" s="332"/>
      <c r="I26" s="332"/>
      <c r="J26" s="332">
        <v>0.8</v>
      </c>
      <c r="K26" s="332"/>
      <c r="L26" s="332"/>
      <c r="M26" s="332"/>
      <c r="N26" s="332"/>
      <c r="O26" s="332"/>
      <c r="P26" s="332"/>
      <c r="Q26" s="332"/>
      <c r="R26" s="332"/>
      <c r="S26" s="332"/>
      <c r="T26" s="332"/>
      <c r="U26" s="332"/>
      <c r="V26" s="332"/>
      <c r="W26" s="332"/>
      <c r="X26" s="332">
        <v>0.1</v>
      </c>
      <c r="Y26" s="332"/>
      <c r="Z26" s="332"/>
      <c r="AA26" s="332"/>
      <c r="AB26" s="332"/>
      <c r="AC26" s="332"/>
      <c r="AD26" s="332"/>
      <c r="AE26" s="332"/>
      <c r="AF26" s="230" t="s">
        <v>298</v>
      </c>
      <c r="AG26" s="214" t="s">
        <v>334</v>
      </c>
      <c r="AH26" s="214" t="s">
        <v>622</v>
      </c>
      <c r="AI26" s="323" t="s">
        <v>642</v>
      </c>
      <c r="AJ26" s="214" t="s">
        <v>335</v>
      </c>
      <c r="AK26" s="228" t="s">
        <v>336</v>
      </c>
      <c r="AL26" s="225"/>
      <c r="AM26" s="221"/>
      <c r="AN26" s="221" t="s">
        <v>337</v>
      </c>
      <c r="AQ26" s="235" t="s">
        <v>331</v>
      </c>
      <c r="AS26" s="324" t="s">
        <v>338</v>
      </c>
      <c r="AT26" s="242" t="s">
        <v>300</v>
      </c>
      <c r="AU26" s="242" t="s">
        <v>326</v>
      </c>
      <c r="AY26" s="236">
        <f t="shared" ref="AY26:AY41" si="4">SUBTOTAL(9,I26:AE26)+G26-F26</f>
        <v>0</v>
      </c>
      <c r="BQ26" s="235" t="s">
        <v>327</v>
      </c>
      <c r="CB26" s="242" t="s">
        <v>302</v>
      </c>
      <c r="CC26" s="242" t="s">
        <v>302</v>
      </c>
    </row>
    <row r="27" spans="1:81" s="242" customFormat="1" ht="138.75" customHeight="1" x14ac:dyDescent="0.25">
      <c r="A27" s="240">
        <v>-3</v>
      </c>
      <c r="B27" s="346" t="s">
        <v>339</v>
      </c>
      <c r="C27" s="340" t="s">
        <v>31</v>
      </c>
      <c r="D27" s="332">
        <v>0.6</v>
      </c>
      <c r="E27" s="332"/>
      <c r="F27" s="332">
        <f t="shared" si="2"/>
        <v>0.60000000000000009</v>
      </c>
      <c r="G27" s="332">
        <v>0.2</v>
      </c>
      <c r="H27" s="332">
        <v>0.2</v>
      </c>
      <c r="I27" s="332"/>
      <c r="J27" s="332">
        <v>0.4</v>
      </c>
      <c r="K27" s="332"/>
      <c r="L27" s="332"/>
      <c r="M27" s="332"/>
      <c r="N27" s="332"/>
      <c r="O27" s="332"/>
      <c r="P27" s="332"/>
      <c r="Q27" s="332"/>
      <c r="R27" s="332"/>
      <c r="S27" s="332"/>
      <c r="T27" s="332"/>
      <c r="U27" s="332"/>
      <c r="V27" s="332"/>
      <c r="W27" s="332"/>
      <c r="X27" s="332"/>
      <c r="Y27" s="332"/>
      <c r="Z27" s="332"/>
      <c r="AA27" s="332"/>
      <c r="AB27" s="332"/>
      <c r="AC27" s="332"/>
      <c r="AD27" s="332"/>
      <c r="AE27" s="332"/>
      <c r="AF27" s="230" t="s">
        <v>298</v>
      </c>
      <c r="AG27" s="228" t="s">
        <v>340</v>
      </c>
      <c r="AH27" s="228" t="s">
        <v>341</v>
      </c>
      <c r="AI27" s="255" t="s">
        <v>342</v>
      </c>
      <c r="AJ27" s="214" t="s">
        <v>335</v>
      </c>
      <c r="AK27" s="228" t="s">
        <v>336</v>
      </c>
      <c r="AL27" s="225"/>
      <c r="AM27" s="221"/>
      <c r="AN27" s="221" t="s">
        <v>343</v>
      </c>
      <c r="AQ27" s="242" t="s">
        <v>344</v>
      </c>
      <c r="AT27" s="242" t="s">
        <v>300</v>
      </c>
      <c r="AU27" s="242" t="s">
        <v>326</v>
      </c>
      <c r="AY27" s="236">
        <f t="shared" si="4"/>
        <v>0</v>
      </c>
      <c r="BQ27" s="235" t="s">
        <v>327</v>
      </c>
      <c r="CB27" s="242" t="s">
        <v>302</v>
      </c>
      <c r="CC27" s="242" t="s">
        <v>302</v>
      </c>
    </row>
    <row r="28" spans="1:81" s="242" customFormat="1" ht="144" customHeight="1" x14ac:dyDescent="0.25">
      <c r="A28" s="240">
        <v>-4</v>
      </c>
      <c r="B28" s="346" t="s">
        <v>345</v>
      </c>
      <c r="C28" s="340" t="s">
        <v>31</v>
      </c>
      <c r="D28" s="332">
        <v>1.3</v>
      </c>
      <c r="E28" s="332"/>
      <c r="F28" s="332">
        <f t="shared" si="2"/>
        <v>1.3</v>
      </c>
      <c r="G28" s="332">
        <v>0.5</v>
      </c>
      <c r="H28" s="332">
        <v>0.5</v>
      </c>
      <c r="I28" s="332">
        <v>0.45</v>
      </c>
      <c r="J28" s="332">
        <v>0.3</v>
      </c>
      <c r="K28" s="332"/>
      <c r="L28" s="332"/>
      <c r="M28" s="332"/>
      <c r="N28" s="332"/>
      <c r="O28" s="332"/>
      <c r="P28" s="332"/>
      <c r="Q28" s="332"/>
      <c r="R28" s="332"/>
      <c r="S28" s="332"/>
      <c r="T28" s="332"/>
      <c r="U28" s="332"/>
      <c r="V28" s="332"/>
      <c r="W28" s="332"/>
      <c r="X28" s="332">
        <v>0.05</v>
      </c>
      <c r="Y28" s="332"/>
      <c r="Z28" s="332"/>
      <c r="AA28" s="332"/>
      <c r="AB28" s="332"/>
      <c r="AC28" s="332"/>
      <c r="AD28" s="332"/>
      <c r="AE28" s="332"/>
      <c r="AF28" s="230" t="s">
        <v>298</v>
      </c>
      <c r="AG28" s="228" t="s">
        <v>242</v>
      </c>
      <c r="AH28" s="228" t="s">
        <v>623</v>
      </c>
      <c r="AI28" s="255" t="s">
        <v>346</v>
      </c>
      <c r="AJ28" s="228" t="s">
        <v>347</v>
      </c>
      <c r="AK28" s="228" t="s">
        <v>348</v>
      </c>
      <c r="AL28" s="225"/>
      <c r="AM28" s="221"/>
      <c r="AN28" s="221" t="s">
        <v>349</v>
      </c>
      <c r="AQ28" s="235" t="s">
        <v>331</v>
      </c>
      <c r="AS28" s="324" t="s">
        <v>350</v>
      </c>
      <c r="AT28" s="242" t="s">
        <v>300</v>
      </c>
      <c r="AU28" s="242" t="s">
        <v>326</v>
      </c>
      <c r="AY28" s="236">
        <f t="shared" si="4"/>
        <v>0</v>
      </c>
      <c r="BQ28" s="235" t="s">
        <v>327</v>
      </c>
      <c r="CB28" s="242" t="s">
        <v>302</v>
      </c>
      <c r="CC28" s="242" t="s">
        <v>302</v>
      </c>
    </row>
    <row r="29" spans="1:81" s="242" customFormat="1" ht="82.8" x14ac:dyDescent="0.25">
      <c r="A29" s="240">
        <v>-5</v>
      </c>
      <c r="B29" s="346" t="s">
        <v>351</v>
      </c>
      <c r="C29" s="340" t="s">
        <v>31</v>
      </c>
      <c r="D29" s="332">
        <v>1</v>
      </c>
      <c r="E29" s="332"/>
      <c r="F29" s="332">
        <f t="shared" si="2"/>
        <v>1</v>
      </c>
      <c r="G29" s="332">
        <v>0.3</v>
      </c>
      <c r="H29" s="332">
        <v>0.3</v>
      </c>
      <c r="I29" s="332"/>
      <c r="J29" s="332">
        <v>0.65</v>
      </c>
      <c r="K29" s="332"/>
      <c r="L29" s="332"/>
      <c r="M29" s="332"/>
      <c r="N29" s="332"/>
      <c r="O29" s="332"/>
      <c r="P29" s="332"/>
      <c r="Q29" s="332"/>
      <c r="R29" s="332"/>
      <c r="S29" s="332"/>
      <c r="T29" s="332"/>
      <c r="U29" s="332"/>
      <c r="V29" s="332"/>
      <c r="W29" s="332"/>
      <c r="X29" s="332">
        <v>0.05</v>
      </c>
      <c r="Y29" s="332"/>
      <c r="Z29" s="332"/>
      <c r="AA29" s="332"/>
      <c r="AB29" s="332"/>
      <c r="AC29" s="332"/>
      <c r="AD29" s="332"/>
      <c r="AE29" s="332"/>
      <c r="AF29" s="230" t="s">
        <v>298</v>
      </c>
      <c r="AG29" s="228" t="s">
        <v>242</v>
      </c>
      <c r="AH29" s="228" t="s">
        <v>624</v>
      </c>
      <c r="AI29" s="255" t="s">
        <v>352</v>
      </c>
      <c r="AJ29" s="228" t="s">
        <v>347</v>
      </c>
      <c r="AK29" s="228" t="s">
        <v>348</v>
      </c>
      <c r="AL29" s="225"/>
      <c r="AM29" s="221"/>
      <c r="AN29" s="221" t="s">
        <v>353</v>
      </c>
      <c r="AQ29" s="242" t="s">
        <v>331</v>
      </c>
      <c r="AS29" s="324" t="s">
        <v>354</v>
      </c>
      <c r="AT29" s="242" t="s">
        <v>300</v>
      </c>
      <c r="AU29" s="242" t="s">
        <v>326</v>
      </c>
      <c r="AY29" s="236">
        <f t="shared" si="4"/>
        <v>0</v>
      </c>
      <c r="BQ29" s="235" t="s">
        <v>327</v>
      </c>
      <c r="CB29" s="242" t="s">
        <v>302</v>
      </c>
      <c r="CC29" s="242" t="s">
        <v>302</v>
      </c>
    </row>
    <row r="30" spans="1:81" s="242" customFormat="1" ht="138" x14ac:dyDescent="0.25">
      <c r="A30" s="240">
        <v>-6</v>
      </c>
      <c r="B30" s="346" t="s">
        <v>355</v>
      </c>
      <c r="C30" s="340" t="s">
        <v>31</v>
      </c>
      <c r="D30" s="332">
        <v>0.1</v>
      </c>
      <c r="E30" s="332"/>
      <c r="F30" s="332">
        <f t="shared" si="2"/>
        <v>0.10000000000000002</v>
      </c>
      <c r="G30" s="332">
        <v>0.05</v>
      </c>
      <c r="H30" s="332">
        <v>0.05</v>
      </c>
      <c r="I30" s="332"/>
      <c r="J30" s="332">
        <v>0.05</v>
      </c>
      <c r="K30" s="332"/>
      <c r="L30" s="332"/>
      <c r="M30" s="332"/>
      <c r="N30" s="332"/>
      <c r="O30" s="332"/>
      <c r="P30" s="332"/>
      <c r="Q30" s="332"/>
      <c r="R30" s="332"/>
      <c r="S30" s="332"/>
      <c r="T30" s="332"/>
      <c r="U30" s="332"/>
      <c r="V30" s="332"/>
      <c r="W30" s="332"/>
      <c r="X30" s="332"/>
      <c r="Y30" s="332"/>
      <c r="Z30" s="332"/>
      <c r="AA30" s="332"/>
      <c r="AB30" s="332"/>
      <c r="AC30" s="332"/>
      <c r="AD30" s="332"/>
      <c r="AE30" s="332"/>
      <c r="AF30" s="230" t="s">
        <v>298</v>
      </c>
      <c r="AG30" s="228" t="s">
        <v>251</v>
      </c>
      <c r="AH30" s="228" t="s">
        <v>625</v>
      </c>
      <c r="AI30" s="255" t="s">
        <v>646</v>
      </c>
      <c r="AJ30" s="228" t="s">
        <v>347</v>
      </c>
      <c r="AK30" s="228" t="s">
        <v>348</v>
      </c>
      <c r="AL30" s="225"/>
      <c r="AM30" s="221"/>
      <c r="AN30" s="221" t="s">
        <v>356</v>
      </c>
      <c r="AQ30" s="242" t="s">
        <v>331</v>
      </c>
      <c r="AT30" s="242" t="s">
        <v>300</v>
      </c>
      <c r="AY30" s="236">
        <f t="shared" si="4"/>
        <v>0</v>
      </c>
      <c r="BQ30" s="235" t="s">
        <v>327</v>
      </c>
      <c r="CB30" s="242" t="s">
        <v>302</v>
      </c>
      <c r="CC30" s="242" t="s">
        <v>302</v>
      </c>
    </row>
    <row r="31" spans="1:81" s="242" customFormat="1" ht="177" customHeight="1" x14ac:dyDescent="0.25">
      <c r="A31" s="240">
        <v>-7</v>
      </c>
      <c r="B31" s="325" t="s">
        <v>357</v>
      </c>
      <c r="C31" s="340" t="s">
        <v>31</v>
      </c>
      <c r="D31" s="332">
        <v>1.5</v>
      </c>
      <c r="E31" s="332"/>
      <c r="F31" s="332">
        <f t="shared" si="2"/>
        <v>1.5</v>
      </c>
      <c r="G31" s="332">
        <v>0.5</v>
      </c>
      <c r="H31" s="332">
        <v>0.5</v>
      </c>
      <c r="I31" s="332"/>
      <c r="J31" s="332">
        <v>0.1</v>
      </c>
      <c r="K31" s="332"/>
      <c r="L31" s="332"/>
      <c r="M31" s="332"/>
      <c r="N31" s="332"/>
      <c r="O31" s="332"/>
      <c r="P31" s="332"/>
      <c r="Q31" s="332"/>
      <c r="R31" s="332"/>
      <c r="S31" s="332"/>
      <c r="T31" s="332"/>
      <c r="U31" s="332"/>
      <c r="V31" s="332"/>
      <c r="W31" s="332"/>
      <c r="X31" s="332">
        <v>0.9</v>
      </c>
      <c r="Y31" s="332"/>
      <c r="Z31" s="332"/>
      <c r="AA31" s="332"/>
      <c r="AB31" s="332"/>
      <c r="AC31" s="332"/>
      <c r="AD31" s="332"/>
      <c r="AE31" s="332"/>
      <c r="AF31" s="230" t="s">
        <v>298</v>
      </c>
      <c r="AG31" s="228" t="s">
        <v>249</v>
      </c>
      <c r="AH31" s="228" t="s">
        <v>358</v>
      </c>
      <c r="AI31" s="255" t="s">
        <v>359</v>
      </c>
      <c r="AJ31" s="228"/>
      <c r="AK31" s="228"/>
      <c r="AL31" s="225"/>
      <c r="AM31" s="221"/>
      <c r="AN31" s="221"/>
      <c r="AT31" s="242" t="s">
        <v>311</v>
      </c>
      <c r="AY31" s="236">
        <f t="shared" si="4"/>
        <v>0</v>
      </c>
      <c r="BQ31" s="235" t="s">
        <v>327</v>
      </c>
      <c r="CB31" s="242" t="s">
        <v>302</v>
      </c>
      <c r="CC31" s="242" t="s">
        <v>302</v>
      </c>
    </row>
    <row r="32" spans="1:81" s="242" customFormat="1" ht="69.75" customHeight="1" x14ac:dyDescent="0.25">
      <c r="A32" s="240">
        <v>-8</v>
      </c>
      <c r="B32" s="325" t="s">
        <v>360</v>
      </c>
      <c r="C32" s="340" t="s">
        <v>31</v>
      </c>
      <c r="D32" s="332">
        <f>E32+F32</f>
        <v>1.56</v>
      </c>
      <c r="E32" s="332"/>
      <c r="F32" s="332">
        <f t="shared" si="2"/>
        <v>1.56</v>
      </c>
      <c r="G32" s="332"/>
      <c r="H32" s="332"/>
      <c r="I32" s="332"/>
      <c r="J32" s="332">
        <v>1.53</v>
      </c>
      <c r="K32" s="332"/>
      <c r="L32" s="332"/>
      <c r="M32" s="332"/>
      <c r="N32" s="332"/>
      <c r="O32" s="332"/>
      <c r="P32" s="332"/>
      <c r="Q32" s="332"/>
      <c r="R32" s="332"/>
      <c r="S32" s="332"/>
      <c r="T32" s="332"/>
      <c r="U32" s="332"/>
      <c r="V32" s="332"/>
      <c r="W32" s="332"/>
      <c r="X32" s="332">
        <v>0.03</v>
      </c>
      <c r="Y32" s="332"/>
      <c r="Z32" s="332"/>
      <c r="AA32" s="332"/>
      <c r="AB32" s="332"/>
      <c r="AC32" s="332"/>
      <c r="AD32" s="332"/>
      <c r="AE32" s="332"/>
      <c r="AF32" s="230" t="s">
        <v>298</v>
      </c>
      <c r="AG32" s="228" t="s">
        <v>361</v>
      </c>
      <c r="AH32" s="228" t="s">
        <v>626</v>
      </c>
      <c r="AI32" s="265" t="s">
        <v>362</v>
      </c>
      <c r="AJ32" s="228"/>
      <c r="AK32" s="228"/>
      <c r="AL32" s="225"/>
      <c r="AM32" s="221"/>
      <c r="AN32" s="221"/>
      <c r="AS32" s="462" t="s">
        <v>363</v>
      </c>
      <c r="AT32" s="242" t="s">
        <v>311</v>
      </c>
      <c r="AV32" s="462" t="s">
        <v>364</v>
      </c>
      <c r="AW32" s="242" t="s">
        <v>365</v>
      </c>
      <c r="AY32" s="236">
        <f t="shared" si="4"/>
        <v>0</v>
      </c>
      <c r="BS32" s="242" t="s">
        <v>301</v>
      </c>
      <c r="CC32" s="242" t="s">
        <v>302</v>
      </c>
    </row>
    <row r="33" spans="1:81" s="242" customFormat="1" ht="66" customHeight="1" x14ac:dyDescent="0.25">
      <c r="A33" s="240">
        <v>-9</v>
      </c>
      <c r="B33" s="325" t="s">
        <v>366</v>
      </c>
      <c r="C33" s="340" t="s">
        <v>31</v>
      </c>
      <c r="D33" s="332">
        <f>E33+F33</f>
        <v>2.2600000000000002</v>
      </c>
      <c r="E33" s="332"/>
      <c r="F33" s="332">
        <f t="shared" si="2"/>
        <v>2.2600000000000002</v>
      </c>
      <c r="G33" s="332"/>
      <c r="H33" s="332"/>
      <c r="I33" s="332">
        <v>2.1800000000000002</v>
      </c>
      <c r="J33" s="332"/>
      <c r="K33" s="332"/>
      <c r="L33" s="332"/>
      <c r="M33" s="332"/>
      <c r="N33" s="332"/>
      <c r="O33" s="332"/>
      <c r="P33" s="332"/>
      <c r="Q33" s="332"/>
      <c r="R33" s="332"/>
      <c r="S33" s="332"/>
      <c r="T33" s="332"/>
      <c r="U33" s="332"/>
      <c r="V33" s="332"/>
      <c r="W33" s="332"/>
      <c r="X33" s="332">
        <v>0.08</v>
      </c>
      <c r="Y33" s="332"/>
      <c r="Z33" s="332"/>
      <c r="AA33" s="332"/>
      <c r="AB33" s="332"/>
      <c r="AC33" s="332"/>
      <c r="AD33" s="332"/>
      <c r="AE33" s="332"/>
      <c r="AF33" s="230" t="s">
        <v>298</v>
      </c>
      <c r="AG33" s="228" t="s">
        <v>248</v>
      </c>
      <c r="AH33" s="228" t="s">
        <v>627</v>
      </c>
      <c r="AI33" s="255" t="s">
        <v>367</v>
      </c>
      <c r="AJ33" s="228"/>
      <c r="AK33" s="228"/>
      <c r="AL33" s="225"/>
      <c r="AM33" s="221"/>
      <c r="AN33" s="221"/>
      <c r="AS33" s="462" t="s">
        <v>368</v>
      </c>
      <c r="AT33" s="242" t="s">
        <v>311</v>
      </c>
      <c r="AV33" s="462" t="s">
        <v>369</v>
      </c>
      <c r="AW33" s="242" t="s">
        <v>365</v>
      </c>
      <c r="AY33" s="236">
        <f t="shared" si="4"/>
        <v>0</v>
      </c>
      <c r="BS33" s="242" t="s">
        <v>301</v>
      </c>
      <c r="CC33" s="242" t="s">
        <v>302</v>
      </c>
    </row>
    <row r="34" spans="1:81" s="242" customFormat="1" ht="55.2" x14ac:dyDescent="0.25">
      <c r="A34" s="240">
        <v>-10</v>
      </c>
      <c r="B34" s="325" t="s">
        <v>370</v>
      </c>
      <c r="C34" s="340" t="s">
        <v>31</v>
      </c>
      <c r="D34" s="332">
        <v>0.8</v>
      </c>
      <c r="E34" s="332"/>
      <c r="F34" s="332">
        <f t="shared" si="2"/>
        <v>0.79999999999999993</v>
      </c>
      <c r="G34" s="332">
        <v>0.04</v>
      </c>
      <c r="H34" s="332">
        <v>0.04</v>
      </c>
      <c r="I34" s="332"/>
      <c r="J34" s="332">
        <v>0.76</v>
      </c>
      <c r="K34" s="332"/>
      <c r="L34" s="332"/>
      <c r="M34" s="332"/>
      <c r="N34" s="332"/>
      <c r="O34" s="332"/>
      <c r="P34" s="332"/>
      <c r="Q34" s="332"/>
      <c r="R34" s="332"/>
      <c r="S34" s="332"/>
      <c r="T34" s="332"/>
      <c r="U34" s="332"/>
      <c r="V34" s="332"/>
      <c r="W34" s="332"/>
      <c r="X34" s="332"/>
      <c r="Y34" s="332"/>
      <c r="Z34" s="332"/>
      <c r="AA34" s="332"/>
      <c r="AB34" s="332"/>
      <c r="AC34" s="332"/>
      <c r="AD34" s="332"/>
      <c r="AE34" s="332"/>
      <c r="AF34" s="230" t="s">
        <v>298</v>
      </c>
      <c r="AG34" s="228" t="s">
        <v>248</v>
      </c>
      <c r="AH34" s="228" t="s">
        <v>628</v>
      </c>
      <c r="AI34" s="255" t="s">
        <v>641</v>
      </c>
      <c r="AJ34" s="228"/>
      <c r="AK34" s="228"/>
      <c r="AL34" s="225"/>
      <c r="AM34" s="221"/>
      <c r="AN34" s="221"/>
      <c r="AT34" s="242" t="s">
        <v>311</v>
      </c>
      <c r="AY34" s="236">
        <f t="shared" si="4"/>
        <v>0</v>
      </c>
      <c r="BQ34" s="235" t="s">
        <v>327</v>
      </c>
      <c r="CB34" s="242" t="s">
        <v>302</v>
      </c>
      <c r="CC34" s="242" t="s">
        <v>302</v>
      </c>
    </row>
    <row r="35" spans="1:81" s="242" customFormat="1" ht="55.2" x14ac:dyDescent="0.25">
      <c r="A35" s="240">
        <v>-11</v>
      </c>
      <c r="B35" s="325" t="s">
        <v>665</v>
      </c>
      <c r="C35" s="340" t="s">
        <v>31</v>
      </c>
      <c r="D35" s="332">
        <v>0.09</v>
      </c>
      <c r="E35" s="332"/>
      <c r="F35" s="332">
        <f t="shared" si="2"/>
        <v>0.09</v>
      </c>
      <c r="G35" s="332"/>
      <c r="H35" s="332"/>
      <c r="I35" s="332"/>
      <c r="J35" s="332"/>
      <c r="K35" s="332"/>
      <c r="L35" s="332"/>
      <c r="M35" s="332"/>
      <c r="N35" s="332"/>
      <c r="O35" s="332"/>
      <c r="P35" s="332"/>
      <c r="Q35" s="332"/>
      <c r="R35" s="332"/>
      <c r="S35" s="332"/>
      <c r="T35" s="332"/>
      <c r="U35" s="332"/>
      <c r="V35" s="332"/>
      <c r="W35" s="332"/>
      <c r="X35" s="332">
        <v>0.09</v>
      </c>
      <c r="Y35" s="332"/>
      <c r="Z35" s="332"/>
      <c r="AA35" s="332"/>
      <c r="AB35" s="332"/>
      <c r="AC35" s="332"/>
      <c r="AD35" s="332"/>
      <c r="AE35" s="332"/>
      <c r="AF35" s="230" t="s">
        <v>298</v>
      </c>
      <c r="AG35" s="228" t="s">
        <v>373</v>
      </c>
      <c r="AH35" s="228" t="s">
        <v>629</v>
      </c>
      <c r="AI35" s="255" t="s">
        <v>641</v>
      </c>
      <c r="AJ35" s="228"/>
      <c r="AK35" s="228"/>
      <c r="AL35" s="225"/>
      <c r="AM35" s="221"/>
      <c r="AN35" s="221"/>
      <c r="AS35" s="242" t="s">
        <v>374</v>
      </c>
      <c r="AT35" s="242" t="s">
        <v>311</v>
      </c>
      <c r="AY35" s="236">
        <f t="shared" si="4"/>
        <v>0</v>
      </c>
      <c r="BQ35" s="235" t="s">
        <v>327</v>
      </c>
      <c r="CB35" s="242" t="s">
        <v>302</v>
      </c>
      <c r="CC35" s="242" t="s">
        <v>302</v>
      </c>
    </row>
    <row r="36" spans="1:81" s="242" customFormat="1" ht="62.25" customHeight="1" x14ac:dyDescent="0.25">
      <c r="A36" s="240">
        <v>-12</v>
      </c>
      <c r="B36" s="325" t="s">
        <v>375</v>
      </c>
      <c r="C36" s="340" t="s">
        <v>31</v>
      </c>
      <c r="D36" s="332">
        <v>0.1</v>
      </c>
      <c r="E36" s="332"/>
      <c r="F36" s="332">
        <f t="shared" si="2"/>
        <v>0.1</v>
      </c>
      <c r="G36" s="332"/>
      <c r="H36" s="332"/>
      <c r="I36" s="347">
        <v>0.04</v>
      </c>
      <c r="J36" s="347">
        <v>0.06</v>
      </c>
      <c r="K36" s="332"/>
      <c r="L36" s="332"/>
      <c r="M36" s="332"/>
      <c r="N36" s="332"/>
      <c r="O36" s="332"/>
      <c r="P36" s="332"/>
      <c r="Q36" s="332"/>
      <c r="R36" s="332"/>
      <c r="S36" s="332"/>
      <c r="T36" s="332"/>
      <c r="U36" s="332"/>
      <c r="V36" s="332"/>
      <c r="W36" s="332"/>
      <c r="X36" s="332"/>
      <c r="Y36" s="332"/>
      <c r="Z36" s="332"/>
      <c r="AA36" s="332"/>
      <c r="AB36" s="332"/>
      <c r="AC36" s="332"/>
      <c r="AD36" s="332"/>
      <c r="AE36" s="332"/>
      <c r="AF36" s="230" t="s">
        <v>298</v>
      </c>
      <c r="AG36" s="228" t="s">
        <v>249</v>
      </c>
      <c r="AH36" s="228" t="s">
        <v>376</v>
      </c>
      <c r="AI36" s="255" t="s">
        <v>641</v>
      </c>
      <c r="AJ36" s="228"/>
      <c r="AK36" s="228"/>
      <c r="AL36" s="225"/>
      <c r="AM36" s="221"/>
      <c r="AN36" s="221"/>
      <c r="AS36" s="235" t="s">
        <v>377</v>
      </c>
      <c r="AT36" s="242" t="s">
        <v>311</v>
      </c>
      <c r="AV36" s="242" t="s">
        <v>378</v>
      </c>
      <c r="AW36" s="242" t="s">
        <v>379</v>
      </c>
      <c r="AX36" s="242">
        <f>0.1-0.27</f>
        <v>-0.17</v>
      </c>
      <c r="AY36" s="236">
        <f t="shared" si="4"/>
        <v>0</v>
      </c>
      <c r="BQ36" s="235" t="s">
        <v>327</v>
      </c>
      <c r="CB36" s="242" t="s">
        <v>302</v>
      </c>
      <c r="CC36" s="242" t="s">
        <v>302</v>
      </c>
    </row>
    <row r="37" spans="1:81" s="242" customFormat="1" ht="46.8" x14ac:dyDescent="0.25">
      <c r="A37" s="240">
        <v>-13</v>
      </c>
      <c r="B37" s="325" t="s">
        <v>380</v>
      </c>
      <c r="C37" s="340" t="s">
        <v>31</v>
      </c>
      <c r="D37" s="332">
        <v>0.5</v>
      </c>
      <c r="E37" s="332"/>
      <c r="F37" s="332">
        <f t="shared" si="2"/>
        <v>0.5</v>
      </c>
      <c r="G37" s="332">
        <v>0.3</v>
      </c>
      <c r="H37" s="332">
        <v>0.3</v>
      </c>
      <c r="I37" s="332"/>
      <c r="J37" s="332">
        <v>0.2</v>
      </c>
      <c r="K37" s="332"/>
      <c r="L37" s="332"/>
      <c r="M37" s="332"/>
      <c r="N37" s="332"/>
      <c r="O37" s="332"/>
      <c r="P37" s="332"/>
      <c r="Q37" s="332"/>
      <c r="R37" s="332"/>
      <c r="S37" s="332"/>
      <c r="T37" s="332"/>
      <c r="U37" s="332"/>
      <c r="V37" s="332"/>
      <c r="W37" s="332"/>
      <c r="X37" s="332"/>
      <c r="Y37" s="332"/>
      <c r="Z37" s="332"/>
      <c r="AA37" s="332"/>
      <c r="AB37" s="332"/>
      <c r="AC37" s="332"/>
      <c r="AD37" s="332"/>
      <c r="AE37" s="332"/>
      <c r="AF37" s="230" t="s">
        <v>298</v>
      </c>
      <c r="AG37" s="228" t="s">
        <v>248</v>
      </c>
      <c r="AH37" s="228" t="s">
        <v>381</v>
      </c>
      <c r="AI37" s="255" t="s">
        <v>647</v>
      </c>
      <c r="AJ37" s="228"/>
      <c r="AK37" s="228"/>
      <c r="AL37" s="225"/>
      <c r="AM37" s="221"/>
      <c r="AN37" s="221"/>
      <c r="AT37" s="242" t="s">
        <v>311</v>
      </c>
      <c r="AY37" s="236">
        <f t="shared" si="4"/>
        <v>0</v>
      </c>
      <c r="BQ37" s="235" t="s">
        <v>327</v>
      </c>
      <c r="CB37" s="242" t="s">
        <v>302</v>
      </c>
      <c r="CC37" s="242" t="s">
        <v>302</v>
      </c>
    </row>
    <row r="38" spans="1:81" s="242" customFormat="1" ht="82.8" x14ac:dyDescent="0.25">
      <c r="A38" s="240">
        <v>-14</v>
      </c>
      <c r="B38" s="325" t="s">
        <v>382</v>
      </c>
      <c r="C38" s="348" t="s">
        <v>383</v>
      </c>
      <c r="D38" s="332">
        <v>14</v>
      </c>
      <c r="E38" s="332"/>
      <c r="F38" s="332">
        <f t="shared" si="2"/>
        <v>14.000000000000004</v>
      </c>
      <c r="G38" s="332">
        <v>2</v>
      </c>
      <c r="H38" s="332">
        <v>2</v>
      </c>
      <c r="I38" s="332"/>
      <c r="J38" s="332">
        <v>9.39</v>
      </c>
      <c r="K38" s="332">
        <v>0.47</v>
      </c>
      <c r="L38" s="332"/>
      <c r="M38" s="332"/>
      <c r="N38" s="332"/>
      <c r="O38" s="332"/>
      <c r="P38" s="332"/>
      <c r="Q38" s="332"/>
      <c r="R38" s="332"/>
      <c r="S38" s="332"/>
      <c r="T38" s="332"/>
      <c r="U38" s="332">
        <v>1.04</v>
      </c>
      <c r="V38" s="332"/>
      <c r="W38" s="332">
        <v>1.1000000000000001</v>
      </c>
      <c r="X38" s="332"/>
      <c r="Y38" s="332"/>
      <c r="Z38" s="332"/>
      <c r="AA38" s="332"/>
      <c r="AB38" s="332"/>
      <c r="AC38" s="332"/>
      <c r="AD38" s="332"/>
      <c r="AE38" s="332"/>
      <c r="AF38" s="230" t="s">
        <v>298</v>
      </c>
      <c r="AG38" s="228" t="s">
        <v>305</v>
      </c>
      <c r="AH38" s="228" t="s">
        <v>384</v>
      </c>
      <c r="AI38" s="255" t="s">
        <v>648</v>
      </c>
      <c r="AJ38" s="228"/>
      <c r="AK38" s="228"/>
      <c r="AL38" s="225"/>
      <c r="AM38" s="221"/>
      <c r="AN38" s="221"/>
      <c r="AR38" s="242" t="s">
        <v>385</v>
      </c>
      <c r="AT38" s="242" t="s">
        <v>311</v>
      </c>
      <c r="AU38" s="242" t="s">
        <v>326</v>
      </c>
      <c r="AY38" s="236">
        <f t="shared" si="4"/>
        <v>0</v>
      </c>
      <c r="BQ38" s="235" t="s">
        <v>386</v>
      </c>
      <c r="BR38" s="326" t="s">
        <v>387</v>
      </c>
      <c r="CB38" s="242" t="s">
        <v>302</v>
      </c>
      <c r="CC38" s="242" t="s">
        <v>302</v>
      </c>
    </row>
    <row r="39" spans="1:81" s="242" customFormat="1" ht="110.25" customHeight="1" x14ac:dyDescent="0.25">
      <c r="A39" s="240">
        <v>-15</v>
      </c>
      <c r="B39" s="325" t="s">
        <v>388</v>
      </c>
      <c r="C39" s="340" t="s">
        <v>31</v>
      </c>
      <c r="D39" s="332">
        <v>8.5</v>
      </c>
      <c r="E39" s="332"/>
      <c r="F39" s="332">
        <f>SUM(H39:AE39)</f>
        <v>8.5</v>
      </c>
      <c r="G39" s="332">
        <v>6.8</v>
      </c>
      <c r="H39" s="332">
        <v>6.8</v>
      </c>
      <c r="I39" s="332">
        <v>0.1</v>
      </c>
      <c r="J39" s="332">
        <v>1.3</v>
      </c>
      <c r="K39" s="332"/>
      <c r="L39" s="332"/>
      <c r="M39" s="332"/>
      <c r="N39" s="332"/>
      <c r="O39" s="332"/>
      <c r="P39" s="332"/>
      <c r="Q39" s="332"/>
      <c r="R39" s="332"/>
      <c r="S39" s="332"/>
      <c r="T39" s="332"/>
      <c r="U39" s="332"/>
      <c r="V39" s="332"/>
      <c r="W39" s="332"/>
      <c r="X39" s="332">
        <v>0.3</v>
      </c>
      <c r="Y39" s="332"/>
      <c r="Z39" s="332"/>
      <c r="AA39" s="332"/>
      <c r="AB39" s="332"/>
      <c r="AC39" s="332"/>
      <c r="AD39" s="332"/>
      <c r="AE39" s="332"/>
      <c r="AF39" s="230" t="s">
        <v>298</v>
      </c>
      <c r="AG39" s="228" t="s">
        <v>389</v>
      </c>
      <c r="AH39" s="228" t="s">
        <v>630</v>
      </c>
      <c r="AI39" s="321" t="s">
        <v>390</v>
      </c>
      <c r="AJ39" s="228"/>
      <c r="AK39" s="228"/>
      <c r="AL39" s="225"/>
      <c r="AM39" s="221"/>
      <c r="AN39" s="221"/>
      <c r="AS39" s="242" t="s">
        <v>391</v>
      </c>
      <c r="AT39" s="242" t="s">
        <v>311</v>
      </c>
      <c r="AU39" s="242" t="s">
        <v>326</v>
      </c>
      <c r="AV39" s="242" t="s">
        <v>392</v>
      </c>
      <c r="AW39" s="242" t="s">
        <v>379</v>
      </c>
      <c r="AY39" s="236">
        <f t="shared" si="4"/>
        <v>0</v>
      </c>
      <c r="BQ39" s="235" t="s">
        <v>386</v>
      </c>
      <c r="BR39" s="326" t="s">
        <v>393</v>
      </c>
      <c r="CB39" s="242" t="s">
        <v>302</v>
      </c>
      <c r="CC39" s="242" t="s">
        <v>302</v>
      </c>
    </row>
    <row r="40" spans="1:81" s="242" customFormat="1" ht="71.25" customHeight="1" x14ac:dyDescent="0.25">
      <c r="A40" s="240">
        <v>-16</v>
      </c>
      <c r="B40" s="346" t="s">
        <v>394</v>
      </c>
      <c r="C40" s="340" t="s">
        <v>31</v>
      </c>
      <c r="D40" s="332">
        <v>0.09</v>
      </c>
      <c r="E40" s="332"/>
      <c r="F40" s="332">
        <v>0.09</v>
      </c>
      <c r="G40" s="332"/>
      <c r="H40" s="332"/>
      <c r="I40" s="332"/>
      <c r="J40" s="332">
        <v>0.09</v>
      </c>
      <c r="K40" s="332"/>
      <c r="L40" s="332"/>
      <c r="M40" s="332"/>
      <c r="N40" s="332"/>
      <c r="O40" s="332"/>
      <c r="P40" s="332"/>
      <c r="Q40" s="332"/>
      <c r="R40" s="332"/>
      <c r="S40" s="332"/>
      <c r="T40" s="332"/>
      <c r="U40" s="332"/>
      <c r="V40" s="332"/>
      <c r="W40" s="332"/>
      <c r="X40" s="332"/>
      <c r="Y40" s="332"/>
      <c r="Z40" s="332"/>
      <c r="AA40" s="332"/>
      <c r="AB40" s="332"/>
      <c r="AC40" s="332"/>
      <c r="AD40" s="332"/>
      <c r="AE40" s="332"/>
      <c r="AF40" s="230" t="s">
        <v>298</v>
      </c>
      <c r="AG40" s="228" t="s">
        <v>395</v>
      </c>
      <c r="AH40" s="228" t="s">
        <v>631</v>
      </c>
      <c r="AI40" s="241" t="s">
        <v>396</v>
      </c>
      <c r="AJ40" s="228"/>
      <c r="AK40" s="228"/>
      <c r="AL40" s="225"/>
      <c r="AM40" s="221"/>
      <c r="AN40" s="221"/>
      <c r="AS40" s="242" t="s">
        <v>310</v>
      </c>
      <c r="AT40" s="242" t="s">
        <v>311</v>
      </c>
      <c r="AY40" s="236">
        <f t="shared" si="4"/>
        <v>0</v>
      </c>
      <c r="CC40" s="242" t="s">
        <v>302</v>
      </c>
    </row>
    <row r="41" spans="1:81" s="242" customFormat="1" ht="68.25" customHeight="1" x14ac:dyDescent="0.25">
      <c r="A41" s="240">
        <v>-17</v>
      </c>
      <c r="B41" s="346" t="s">
        <v>397</v>
      </c>
      <c r="C41" s="340" t="s">
        <v>31</v>
      </c>
      <c r="D41" s="332">
        <v>0.22</v>
      </c>
      <c r="E41" s="332"/>
      <c r="F41" s="332">
        <v>0.22</v>
      </c>
      <c r="G41" s="332"/>
      <c r="H41" s="332"/>
      <c r="I41" s="332"/>
      <c r="J41" s="332">
        <v>0.12</v>
      </c>
      <c r="K41" s="332"/>
      <c r="L41" s="332"/>
      <c r="M41" s="332"/>
      <c r="N41" s="332"/>
      <c r="O41" s="332"/>
      <c r="P41" s="332"/>
      <c r="Q41" s="332"/>
      <c r="R41" s="332"/>
      <c r="S41" s="332"/>
      <c r="T41" s="332"/>
      <c r="U41" s="332"/>
      <c r="V41" s="332"/>
      <c r="W41" s="347">
        <v>7.0000000000000007E-2</v>
      </c>
      <c r="X41" s="347">
        <v>0.03</v>
      </c>
      <c r="Y41" s="332"/>
      <c r="Z41" s="332"/>
      <c r="AA41" s="332"/>
      <c r="AB41" s="332"/>
      <c r="AC41" s="332"/>
      <c r="AD41" s="332"/>
      <c r="AE41" s="332"/>
      <c r="AF41" s="230" t="s">
        <v>298</v>
      </c>
      <c r="AG41" s="228" t="s">
        <v>398</v>
      </c>
      <c r="AH41" s="243" t="s">
        <v>632</v>
      </c>
      <c r="AI41" s="241" t="s">
        <v>399</v>
      </c>
      <c r="AJ41" s="228"/>
      <c r="AK41" s="228"/>
      <c r="AL41" s="225"/>
      <c r="AM41" s="221"/>
      <c r="AN41" s="221"/>
      <c r="AY41" s="236">
        <f t="shared" si="4"/>
        <v>0</v>
      </c>
      <c r="BQ41" s="235" t="s">
        <v>400</v>
      </c>
      <c r="CB41" s="242" t="s">
        <v>302</v>
      </c>
      <c r="CC41" s="242" t="s">
        <v>302</v>
      </c>
    </row>
    <row r="42" spans="1:81" s="242" customFormat="1" ht="66.75" customHeight="1" x14ac:dyDescent="0.25">
      <c r="A42" s="240">
        <v>-18</v>
      </c>
      <c r="B42" s="346" t="s">
        <v>401</v>
      </c>
      <c r="C42" s="340" t="s">
        <v>31</v>
      </c>
      <c r="D42" s="332">
        <v>0.85</v>
      </c>
      <c r="E42" s="332"/>
      <c r="F42" s="332">
        <v>0.85</v>
      </c>
      <c r="G42" s="332"/>
      <c r="H42" s="332"/>
      <c r="I42" s="332">
        <v>0.85</v>
      </c>
      <c r="J42" s="332"/>
      <c r="K42" s="332"/>
      <c r="L42" s="332"/>
      <c r="M42" s="332"/>
      <c r="N42" s="332"/>
      <c r="O42" s="332"/>
      <c r="P42" s="332"/>
      <c r="Q42" s="332"/>
      <c r="R42" s="332"/>
      <c r="S42" s="332"/>
      <c r="T42" s="332"/>
      <c r="U42" s="332"/>
      <c r="V42" s="332"/>
      <c r="W42" s="332"/>
      <c r="X42" s="332"/>
      <c r="Y42" s="332"/>
      <c r="Z42" s="332"/>
      <c r="AA42" s="332"/>
      <c r="AB42" s="332"/>
      <c r="AC42" s="332"/>
      <c r="AD42" s="332"/>
      <c r="AE42" s="332"/>
      <c r="AF42" s="230" t="s">
        <v>298</v>
      </c>
      <c r="AG42" s="228" t="s">
        <v>248</v>
      </c>
      <c r="AH42" s="243" t="s">
        <v>402</v>
      </c>
      <c r="AI42" s="241" t="s">
        <v>399</v>
      </c>
      <c r="AJ42" s="228"/>
      <c r="AK42" s="228"/>
      <c r="AL42" s="225"/>
      <c r="AM42" s="221"/>
      <c r="AN42" s="221"/>
      <c r="AY42" s="236"/>
      <c r="BQ42" s="235" t="s">
        <v>400</v>
      </c>
      <c r="CB42" s="242" t="s">
        <v>302</v>
      </c>
      <c r="CC42" s="242" t="s">
        <v>302</v>
      </c>
    </row>
    <row r="43" spans="1:81" s="242" customFormat="1" ht="60.75" customHeight="1" x14ac:dyDescent="0.25">
      <c r="A43" s="240">
        <v>-19</v>
      </c>
      <c r="B43" s="346" t="s">
        <v>403</v>
      </c>
      <c r="C43" s="340" t="s">
        <v>31</v>
      </c>
      <c r="D43" s="332">
        <v>0.2</v>
      </c>
      <c r="E43" s="332"/>
      <c r="F43" s="332">
        <v>0.2</v>
      </c>
      <c r="G43" s="332"/>
      <c r="H43" s="332"/>
      <c r="I43" s="332"/>
      <c r="J43" s="332">
        <v>0.2</v>
      </c>
      <c r="K43" s="332"/>
      <c r="L43" s="332"/>
      <c r="M43" s="332"/>
      <c r="N43" s="332"/>
      <c r="O43" s="332"/>
      <c r="P43" s="332"/>
      <c r="Q43" s="332"/>
      <c r="R43" s="332"/>
      <c r="S43" s="332"/>
      <c r="T43" s="332"/>
      <c r="U43" s="332"/>
      <c r="V43" s="332"/>
      <c r="W43" s="332"/>
      <c r="X43" s="332"/>
      <c r="Y43" s="332"/>
      <c r="Z43" s="332"/>
      <c r="AA43" s="332"/>
      <c r="AB43" s="332"/>
      <c r="AC43" s="332"/>
      <c r="AD43" s="332"/>
      <c r="AE43" s="332"/>
      <c r="AF43" s="230" t="s">
        <v>298</v>
      </c>
      <c r="AG43" s="228" t="s">
        <v>398</v>
      </c>
      <c r="AH43" s="244" t="s">
        <v>633</v>
      </c>
      <c r="AI43" s="241" t="s">
        <v>399</v>
      </c>
      <c r="AJ43" s="228"/>
      <c r="AK43" s="228"/>
      <c r="AL43" s="225"/>
      <c r="AM43" s="221"/>
      <c r="AN43" s="221"/>
      <c r="AY43" s="236"/>
      <c r="BQ43" s="235" t="s">
        <v>400</v>
      </c>
      <c r="CB43" s="242" t="s">
        <v>302</v>
      </c>
      <c r="CC43" s="242" t="s">
        <v>302</v>
      </c>
    </row>
    <row r="44" spans="1:81" s="242" customFormat="1" ht="60.75" customHeight="1" x14ac:dyDescent="0.25">
      <c r="A44" s="240">
        <v>-20</v>
      </c>
      <c r="B44" s="346" t="s">
        <v>698</v>
      </c>
      <c r="C44" s="340"/>
      <c r="D44" s="332">
        <f>E44+F44</f>
        <v>1.29</v>
      </c>
      <c r="E44" s="332"/>
      <c r="F44" s="332">
        <f>SUM(G44:AE44)</f>
        <v>1.29</v>
      </c>
      <c r="G44" s="332"/>
      <c r="H44" s="332"/>
      <c r="I44" s="332"/>
      <c r="J44" s="332">
        <v>1.23</v>
      </c>
      <c r="K44" s="332"/>
      <c r="L44" s="332"/>
      <c r="M44" s="332"/>
      <c r="N44" s="332"/>
      <c r="O44" s="332"/>
      <c r="P44" s="332"/>
      <c r="Q44" s="332"/>
      <c r="R44" s="332"/>
      <c r="S44" s="332"/>
      <c r="T44" s="332"/>
      <c r="U44" s="332"/>
      <c r="V44" s="332"/>
      <c r="W44" s="332">
        <v>0.06</v>
      </c>
      <c r="X44" s="332"/>
      <c r="Y44" s="332"/>
      <c r="Z44" s="332"/>
      <c r="AA44" s="332"/>
      <c r="AB44" s="332"/>
      <c r="AC44" s="332"/>
      <c r="AD44" s="332"/>
      <c r="AE44" s="332"/>
      <c r="AF44" s="230"/>
      <c r="AG44" s="228" t="s">
        <v>305</v>
      </c>
      <c r="AH44" s="244" t="s">
        <v>699</v>
      </c>
      <c r="AI44" s="241" t="s">
        <v>700</v>
      </c>
      <c r="AJ44" s="228"/>
      <c r="AK44" s="228"/>
      <c r="AL44" s="225"/>
      <c r="AM44" s="221"/>
      <c r="AN44" s="221"/>
      <c r="AY44" s="236"/>
      <c r="BQ44" s="235"/>
    </row>
    <row r="45" spans="1:81" s="245" customFormat="1" ht="19.5" customHeight="1" x14ac:dyDescent="0.25">
      <c r="A45" s="237" t="s">
        <v>404</v>
      </c>
      <c r="B45" s="349" t="s">
        <v>103</v>
      </c>
      <c r="C45" s="336"/>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230"/>
      <c r="AG45" s="211"/>
      <c r="AH45" s="211"/>
      <c r="AI45" s="211"/>
      <c r="AJ45" s="232"/>
      <c r="AK45" s="232"/>
      <c r="AL45" s="225"/>
      <c r="AM45" s="232"/>
      <c r="AN45" s="232"/>
      <c r="AQ45" s="246"/>
      <c r="AS45" s="246"/>
      <c r="AV45" s="246"/>
    </row>
    <row r="46" spans="1:81" s="245" customFormat="1" ht="93.75" customHeight="1" x14ac:dyDescent="0.25">
      <c r="A46" s="240">
        <v>-1</v>
      </c>
      <c r="B46" s="339" t="s">
        <v>405</v>
      </c>
      <c r="C46" s="336" t="s">
        <v>40</v>
      </c>
      <c r="D46" s="332">
        <v>7.17</v>
      </c>
      <c r="E46" s="332">
        <v>0.1</v>
      </c>
      <c r="F46" s="332">
        <f t="shared" si="2"/>
        <v>7.0700000000000021</v>
      </c>
      <c r="G46" s="332">
        <v>3.1</v>
      </c>
      <c r="H46" s="332">
        <v>3.1</v>
      </c>
      <c r="I46" s="332"/>
      <c r="J46" s="332">
        <v>3.67</v>
      </c>
      <c r="K46" s="332"/>
      <c r="L46" s="332"/>
      <c r="M46" s="332"/>
      <c r="N46" s="332"/>
      <c r="O46" s="332"/>
      <c r="P46" s="332"/>
      <c r="Q46" s="332"/>
      <c r="R46" s="332"/>
      <c r="S46" s="332"/>
      <c r="T46" s="332"/>
      <c r="U46" s="332"/>
      <c r="V46" s="332"/>
      <c r="W46" s="332"/>
      <c r="X46" s="332"/>
      <c r="Y46" s="332"/>
      <c r="Z46" s="332"/>
      <c r="AA46" s="332"/>
      <c r="AB46" s="332">
        <v>0.3</v>
      </c>
      <c r="AC46" s="332"/>
      <c r="AD46" s="332"/>
      <c r="AE46" s="332"/>
      <c r="AF46" s="230" t="s">
        <v>298</v>
      </c>
      <c r="AG46" s="211" t="s">
        <v>246</v>
      </c>
      <c r="AH46" s="211" t="s">
        <v>406</v>
      </c>
      <c r="AI46" s="247" t="s">
        <v>407</v>
      </c>
      <c r="AJ46" s="211"/>
      <c r="AK46" s="211"/>
      <c r="AL46" s="225"/>
      <c r="AM46" s="232"/>
      <c r="AN46" s="233"/>
      <c r="AQ46" s="246"/>
      <c r="AS46" s="246"/>
      <c r="AV46" s="246"/>
      <c r="AY46" s="236">
        <f>SUBTOTAL(9,I46:AE46)+G46-F46</f>
        <v>0</v>
      </c>
      <c r="BQ46" s="234"/>
      <c r="BR46" s="245" t="s">
        <v>313</v>
      </c>
      <c r="BS46" s="245" t="s">
        <v>301</v>
      </c>
      <c r="CC46" s="245" t="s">
        <v>302</v>
      </c>
    </row>
    <row r="47" spans="1:81" s="245" customFormat="1" ht="66" customHeight="1" x14ac:dyDescent="0.25">
      <c r="A47" s="240">
        <v>-2</v>
      </c>
      <c r="B47" s="339" t="s">
        <v>408</v>
      </c>
      <c r="C47" s="336"/>
      <c r="D47" s="332">
        <f>E47+F47</f>
        <v>49.789999999999985</v>
      </c>
      <c r="E47" s="332"/>
      <c r="F47" s="332">
        <f>SUM(G47:AE47)-H47</f>
        <v>49.789999999999985</v>
      </c>
      <c r="G47" s="332">
        <f>SUM(G48:G50)</f>
        <v>28.79</v>
      </c>
      <c r="H47" s="332">
        <f t="shared" ref="H47:AE47" si="5">SUM(H48:H50)</f>
        <v>0</v>
      </c>
      <c r="I47" s="332">
        <f t="shared" si="5"/>
        <v>3.4800000000000004</v>
      </c>
      <c r="J47" s="332">
        <f t="shared" si="5"/>
        <v>14.799999999999999</v>
      </c>
      <c r="K47" s="332">
        <f t="shared" si="5"/>
        <v>1.2800000000000002</v>
      </c>
      <c r="L47" s="332">
        <f t="shared" si="5"/>
        <v>0</v>
      </c>
      <c r="M47" s="332">
        <f t="shared" si="5"/>
        <v>0</v>
      </c>
      <c r="N47" s="332"/>
      <c r="O47" s="332">
        <f t="shared" si="5"/>
        <v>0.05</v>
      </c>
      <c r="P47" s="332">
        <f t="shared" si="5"/>
        <v>0.05</v>
      </c>
      <c r="Q47" s="332">
        <f t="shared" si="5"/>
        <v>0</v>
      </c>
      <c r="R47" s="332">
        <f t="shared" si="5"/>
        <v>0</v>
      </c>
      <c r="S47" s="332">
        <f t="shared" si="5"/>
        <v>0</v>
      </c>
      <c r="T47" s="332">
        <f t="shared" si="5"/>
        <v>0</v>
      </c>
      <c r="U47" s="332">
        <f t="shared" si="5"/>
        <v>0</v>
      </c>
      <c r="V47" s="332">
        <f t="shared" si="5"/>
        <v>0</v>
      </c>
      <c r="W47" s="332">
        <f t="shared" si="5"/>
        <v>0</v>
      </c>
      <c r="X47" s="332">
        <f t="shared" si="5"/>
        <v>1.0500000000000003</v>
      </c>
      <c r="Y47" s="332">
        <f t="shared" si="5"/>
        <v>0</v>
      </c>
      <c r="Z47" s="332">
        <f t="shared" si="5"/>
        <v>0</v>
      </c>
      <c r="AA47" s="332">
        <f t="shared" si="5"/>
        <v>0</v>
      </c>
      <c r="AB47" s="332">
        <f t="shared" si="5"/>
        <v>0</v>
      </c>
      <c r="AC47" s="332">
        <f t="shared" si="5"/>
        <v>0.28999999999999998</v>
      </c>
      <c r="AD47" s="332">
        <f t="shared" si="5"/>
        <v>0</v>
      </c>
      <c r="AE47" s="332">
        <f t="shared" si="5"/>
        <v>0</v>
      </c>
      <c r="AF47" s="230"/>
      <c r="AG47" s="211" t="s">
        <v>248</v>
      </c>
      <c r="AH47" s="211" t="s">
        <v>688</v>
      </c>
      <c r="AI47" s="247" t="s">
        <v>412</v>
      </c>
      <c r="AJ47" s="211"/>
      <c r="AK47" s="211"/>
      <c r="AL47" s="225"/>
      <c r="AM47" s="232"/>
      <c r="AN47" s="233"/>
      <c r="AQ47" s="246"/>
      <c r="AS47" s="246"/>
      <c r="AV47" s="246"/>
      <c r="AY47" s="236"/>
      <c r="BQ47" s="234"/>
    </row>
    <row r="48" spans="1:81" s="438" customFormat="1" ht="73.5" customHeight="1" x14ac:dyDescent="0.25">
      <c r="A48" s="248" t="s">
        <v>200</v>
      </c>
      <c r="B48" s="350" t="s">
        <v>408</v>
      </c>
      <c r="C48" s="344"/>
      <c r="D48" s="345">
        <f t="shared" ref="D48:D51" si="6">E48+F48</f>
        <v>28.77</v>
      </c>
      <c r="E48" s="345"/>
      <c r="F48" s="345">
        <f>SUM(G48:AE48)-H48</f>
        <v>28.77</v>
      </c>
      <c r="G48" s="345">
        <v>14.440000000000001</v>
      </c>
      <c r="H48" s="345"/>
      <c r="I48" s="345">
        <v>1.3</v>
      </c>
      <c r="J48" s="345">
        <v>11.94</v>
      </c>
      <c r="K48" s="345">
        <v>0.7</v>
      </c>
      <c r="L48" s="345"/>
      <c r="M48" s="345"/>
      <c r="N48" s="345"/>
      <c r="O48" s="345">
        <v>0.05</v>
      </c>
      <c r="P48" s="345">
        <v>0.05</v>
      </c>
      <c r="Q48" s="345"/>
      <c r="R48" s="345"/>
      <c r="S48" s="345"/>
      <c r="T48" s="345"/>
      <c r="U48" s="345"/>
      <c r="V48" s="345"/>
      <c r="W48" s="345"/>
      <c r="X48" s="345"/>
      <c r="Y48" s="345"/>
      <c r="Z48" s="345"/>
      <c r="AA48" s="345"/>
      <c r="AB48" s="345"/>
      <c r="AC48" s="345">
        <v>0.28999999999999998</v>
      </c>
      <c r="AD48" s="345"/>
      <c r="AE48" s="345"/>
      <c r="AF48" s="249"/>
      <c r="AG48" s="250" t="s">
        <v>248</v>
      </c>
      <c r="AH48" s="250" t="s">
        <v>688</v>
      </c>
      <c r="AI48" s="437"/>
      <c r="AJ48" s="250"/>
      <c r="AK48" s="250"/>
      <c r="AL48" s="251"/>
      <c r="AM48" s="252"/>
      <c r="AN48" s="415"/>
      <c r="AQ48" s="439"/>
      <c r="AS48" s="439"/>
      <c r="AV48" s="439"/>
      <c r="AY48" s="440"/>
      <c r="BQ48" s="253"/>
    </row>
    <row r="49" spans="1:83" s="438" customFormat="1" ht="71.25" customHeight="1" x14ac:dyDescent="0.25">
      <c r="A49" s="248" t="s">
        <v>200</v>
      </c>
      <c r="B49" s="350" t="s">
        <v>684</v>
      </c>
      <c r="C49" s="344"/>
      <c r="D49" s="345">
        <f t="shared" si="6"/>
        <v>4.17</v>
      </c>
      <c r="E49" s="345"/>
      <c r="F49" s="345">
        <f t="shared" ref="F49:F50" si="7">SUM(G49:AE49)-H49</f>
        <v>4.17</v>
      </c>
      <c r="G49" s="345">
        <v>2.2199999999999998</v>
      </c>
      <c r="H49" s="345"/>
      <c r="I49" s="345">
        <v>0.6800000000000006</v>
      </c>
      <c r="J49" s="345">
        <v>1.2699999999999996</v>
      </c>
      <c r="K49" s="345"/>
      <c r="L49" s="345"/>
      <c r="M49" s="345"/>
      <c r="N49" s="345"/>
      <c r="O49" s="345"/>
      <c r="P49" s="345"/>
      <c r="Q49" s="345"/>
      <c r="R49" s="345"/>
      <c r="S49" s="345"/>
      <c r="T49" s="345"/>
      <c r="U49" s="345"/>
      <c r="V49" s="345"/>
      <c r="W49" s="345"/>
      <c r="X49" s="345"/>
      <c r="Y49" s="345"/>
      <c r="Z49" s="345"/>
      <c r="AA49" s="345"/>
      <c r="AB49" s="345"/>
      <c r="AC49" s="345"/>
      <c r="AD49" s="345"/>
      <c r="AE49" s="345"/>
      <c r="AF49" s="249"/>
      <c r="AG49" s="250" t="s">
        <v>248</v>
      </c>
      <c r="AH49" s="250" t="s">
        <v>688</v>
      </c>
      <c r="AI49" s="437"/>
      <c r="AJ49" s="250"/>
      <c r="AK49" s="250"/>
      <c r="AL49" s="251"/>
      <c r="AM49" s="252"/>
      <c r="AN49" s="415"/>
      <c r="AQ49" s="439"/>
      <c r="AS49" s="439"/>
      <c r="AV49" s="439"/>
      <c r="AY49" s="440"/>
      <c r="BQ49" s="253"/>
    </row>
    <row r="50" spans="1:83" s="438" customFormat="1" ht="71.25" customHeight="1" x14ac:dyDescent="0.25">
      <c r="A50" s="248" t="s">
        <v>200</v>
      </c>
      <c r="B50" s="350" t="s">
        <v>684</v>
      </c>
      <c r="C50" s="344"/>
      <c r="D50" s="345">
        <f t="shared" si="6"/>
        <v>16.850000000000001</v>
      </c>
      <c r="E50" s="345"/>
      <c r="F50" s="345">
        <f t="shared" si="7"/>
        <v>16.850000000000001</v>
      </c>
      <c r="G50" s="345">
        <v>12.13</v>
      </c>
      <c r="H50" s="345"/>
      <c r="I50" s="345">
        <v>1.5</v>
      </c>
      <c r="J50" s="345">
        <v>1.59</v>
      </c>
      <c r="K50" s="345">
        <v>0.58000000000000029</v>
      </c>
      <c r="L50" s="345"/>
      <c r="M50" s="345"/>
      <c r="N50" s="345"/>
      <c r="O50" s="345"/>
      <c r="P50" s="345"/>
      <c r="Q50" s="345"/>
      <c r="R50" s="345"/>
      <c r="S50" s="345"/>
      <c r="T50" s="345"/>
      <c r="U50" s="345"/>
      <c r="V50" s="345"/>
      <c r="W50" s="345"/>
      <c r="X50" s="345">
        <v>1.0500000000000003</v>
      </c>
      <c r="Y50" s="345"/>
      <c r="Z50" s="345"/>
      <c r="AA50" s="345"/>
      <c r="AB50" s="345"/>
      <c r="AC50" s="345"/>
      <c r="AD50" s="345"/>
      <c r="AE50" s="345"/>
      <c r="AF50" s="249"/>
      <c r="AG50" s="250" t="s">
        <v>248</v>
      </c>
      <c r="AH50" s="250" t="s">
        <v>688</v>
      </c>
      <c r="AI50" s="437"/>
      <c r="AJ50" s="250"/>
      <c r="AK50" s="250"/>
      <c r="AL50" s="251"/>
      <c r="AM50" s="252"/>
      <c r="AN50" s="415"/>
      <c r="AQ50" s="439"/>
      <c r="AS50" s="439"/>
      <c r="AV50" s="439"/>
      <c r="AY50" s="440"/>
      <c r="BQ50" s="253"/>
    </row>
    <row r="51" spans="1:83" s="245" customFormat="1" ht="78" x14ac:dyDescent="0.25">
      <c r="A51" s="240">
        <v>-3</v>
      </c>
      <c r="B51" s="339" t="s">
        <v>701</v>
      </c>
      <c r="C51" s="336"/>
      <c r="D51" s="332">
        <f t="shared" si="6"/>
        <v>73.8125</v>
      </c>
      <c r="E51" s="332"/>
      <c r="F51" s="332">
        <f>SUM(G51:AE51)-H51</f>
        <v>73.8125</v>
      </c>
      <c r="G51" s="332">
        <f>G52+G59</f>
        <v>50.003500000000003</v>
      </c>
      <c r="H51" s="332">
        <f t="shared" ref="H51:AE51" si="8">H52+H59</f>
        <v>20.919999999999998</v>
      </c>
      <c r="I51" s="332">
        <f t="shared" si="8"/>
        <v>14.279999999999998</v>
      </c>
      <c r="J51" s="332">
        <f t="shared" si="8"/>
        <v>8.0090000000000003</v>
      </c>
      <c r="K51" s="332">
        <f t="shared" si="8"/>
        <v>0</v>
      </c>
      <c r="L51" s="332">
        <f t="shared" si="8"/>
        <v>0</v>
      </c>
      <c r="M51" s="332">
        <f t="shared" si="8"/>
        <v>0.05</v>
      </c>
      <c r="N51" s="332"/>
      <c r="O51" s="332">
        <f t="shared" si="8"/>
        <v>0.06</v>
      </c>
      <c r="P51" s="332">
        <f t="shared" si="8"/>
        <v>0</v>
      </c>
      <c r="Q51" s="332">
        <f t="shared" si="8"/>
        <v>0</v>
      </c>
      <c r="R51" s="332">
        <f t="shared" si="8"/>
        <v>0</v>
      </c>
      <c r="S51" s="332">
        <f t="shared" si="8"/>
        <v>0.1</v>
      </c>
      <c r="T51" s="332">
        <f t="shared" si="8"/>
        <v>0</v>
      </c>
      <c r="U51" s="332">
        <f t="shared" si="8"/>
        <v>0</v>
      </c>
      <c r="V51" s="332">
        <f t="shared" si="8"/>
        <v>0</v>
      </c>
      <c r="W51" s="332">
        <f t="shared" si="8"/>
        <v>0</v>
      </c>
      <c r="X51" s="332">
        <f t="shared" si="8"/>
        <v>0.61</v>
      </c>
      <c r="Y51" s="332">
        <f t="shared" si="8"/>
        <v>0</v>
      </c>
      <c r="Z51" s="332">
        <f t="shared" si="8"/>
        <v>0.7</v>
      </c>
      <c r="AA51" s="332">
        <f t="shared" si="8"/>
        <v>0</v>
      </c>
      <c r="AB51" s="332">
        <f t="shared" si="8"/>
        <v>0</v>
      </c>
      <c r="AC51" s="332">
        <f t="shared" si="8"/>
        <v>0</v>
      </c>
      <c r="AD51" s="332">
        <f t="shared" si="8"/>
        <v>0</v>
      </c>
      <c r="AE51" s="332">
        <f t="shared" si="8"/>
        <v>0</v>
      </c>
      <c r="AF51" s="230"/>
      <c r="AG51" s="211" t="s">
        <v>409</v>
      </c>
      <c r="AH51" s="211"/>
      <c r="AI51" s="247" t="s">
        <v>649</v>
      </c>
      <c r="AJ51" s="211"/>
      <c r="AK51" s="211"/>
      <c r="AL51" s="225"/>
      <c r="AM51" s="232"/>
      <c r="AN51" s="233"/>
      <c r="AQ51" s="246"/>
      <c r="AS51" s="246"/>
      <c r="AV51" s="246"/>
      <c r="AY51" s="236"/>
      <c r="BQ51" s="234"/>
    </row>
    <row r="52" spans="1:83" s="245" customFormat="1" ht="82.8" x14ac:dyDescent="0.25">
      <c r="A52" s="240" t="s">
        <v>295</v>
      </c>
      <c r="B52" s="339" t="s">
        <v>702</v>
      </c>
      <c r="C52" s="336"/>
      <c r="D52" s="332">
        <f>E52+F52</f>
        <v>49</v>
      </c>
      <c r="E52" s="332"/>
      <c r="F52" s="332">
        <f>SUM(G52:AE52)-H52</f>
        <v>49</v>
      </c>
      <c r="G52" s="332">
        <f>SUM(G53:G58)</f>
        <v>28.2</v>
      </c>
      <c r="H52" s="332">
        <f t="shared" ref="H52:AE52" si="9">SUM(H53:H58)</f>
        <v>3.22</v>
      </c>
      <c r="I52" s="332">
        <f t="shared" si="9"/>
        <v>14.279999999999998</v>
      </c>
      <c r="J52" s="332">
        <f t="shared" si="9"/>
        <v>5</v>
      </c>
      <c r="K52" s="332">
        <f t="shared" si="9"/>
        <v>0</v>
      </c>
      <c r="L52" s="332">
        <f t="shared" si="9"/>
        <v>0</v>
      </c>
      <c r="M52" s="332">
        <f t="shared" si="9"/>
        <v>0.05</v>
      </c>
      <c r="N52" s="332"/>
      <c r="O52" s="332">
        <f t="shared" si="9"/>
        <v>0.06</v>
      </c>
      <c r="P52" s="332">
        <f t="shared" si="9"/>
        <v>0</v>
      </c>
      <c r="Q52" s="332">
        <f t="shared" si="9"/>
        <v>0</v>
      </c>
      <c r="R52" s="332">
        <f t="shared" si="9"/>
        <v>0</v>
      </c>
      <c r="S52" s="332">
        <f t="shared" si="9"/>
        <v>0.1</v>
      </c>
      <c r="T52" s="332">
        <f t="shared" si="9"/>
        <v>0</v>
      </c>
      <c r="U52" s="332">
        <f t="shared" si="9"/>
        <v>0</v>
      </c>
      <c r="V52" s="332">
        <f t="shared" si="9"/>
        <v>0</v>
      </c>
      <c r="W52" s="332">
        <f t="shared" si="9"/>
        <v>0</v>
      </c>
      <c r="X52" s="332">
        <f t="shared" si="9"/>
        <v>0.61</v>
      </c>
      <c r="Y52" s="332">
        <f t="shared" si="9"/>
        <v>0</v>
      </c>
      <c r="Z52" s="332">
        <f t="shared" si="9"/>
        <v>0.7</v>
      </c>
      <c r="AA52" s="332">
        <f t="shared" si="9"/>
        <v>0</v>
      </c>
      <c r="AB52" s="332">
        <f t="shared" si="9"/>
        <v>0</v>
      </c>
      <c r="AC52" s="332">
        <f t="shared" si="9"/>
        <v>0</v>
      </c>
      <c r="AD52" s="332">
        <f t="shared" si="9"/>
        <v>0</v>
      </c>
      <c r="AE52" s="332">
        <f t="shared" si="9"/>
        <v>0</v>
      </c>
      <c r="AF52" s="230"/>
      <c r="AG52" s="211" t="s">
        <v>248</v>
      </c>
      <c r="AH52" s="211" t="s">
        <v>689</v>
      </c>
      <c r="AI52" s="247" t="s">
        <v>709</v>
      </c>
      <c r="AJ52" s="211"/>
      <c r="AK52" s="211"/>
      <c r="AL52" s="225"/>
      <c r="AM52" s="232"/>
      <c r="AN52" s="233"/>
      <c r="AQ52" s="246"/>
      <c r="AS52" s="246"/>
      <c r="AV52" s="246"/>
      <c r="AY52" s="236"/>
      <c r="BQ52" s="234"/>
    </row>
    <row r="53" spans="1:83" s="245" customFormat="1" ht="41.4" x14ac:dyDescent="0.25">
      <c r="A53" s="463" t="s">
        <v>200</v>
      </c>
      <c r="B53" s="350" t="s">
        <v>703</v>
      </c>
      <c r="C53" s="336"/>
      <c r="D53" s="332">
        <f>E53+F53</f>
        <v>0.83</v>
      </c>
      <c r="E53" s="332"/>
      <c r="F53" s="332">
        <f>SUM(G53:AE53)-H53</f>
        <v>0.83</v>
      </c>
      <c r="G53" s="332">
        <v>0.83</v>
      </c>
      <c r="H53" s="332"/>
      <c r="I53" s="332"/>
      <c r="J53" s="332"/>
      <c r="K53" s="332"/>
      <c r="L53" s="332"/>
      <c r="M53" s="332"/>
      <c r="N53" s="332"/>
      <c r="O53" s="332"/>
      <c r="P53" s="332"/>
      <c r="Q53" s="332"/>
      <c r="R53" s="332"/>
      <c r="S53" s="332"/>
      <c r="T53" s="332"/>
      <c r="U53" s="332"/>
      <c r="V53" s="332"/>
      <c r="W53" s="332"/>
      <c r="X53" s="332"/>
      <c r="Y53" s="332"/>
      <c r="Z53" s="332"/>
      <c r="AA53" s="332"/>
      <c r="AB53" s="332"/>
      <c r="AC53" s="332"/>
      <c r="AD53" s="332"/>
      <c r="AE53" s="332"/>
      <c r="AF53" s="230"/>
      <c r="AG53" s="211" t="s">
        <v>248</v>
      </c>
      <c r="AH53" s="211" t="s">
        <v>689</v>
      </c>
      <c r="AI53" s="247"/>
      <c r="AJ53" s="211"/>
      <c r="AK53" s="211"/>
      <c r="AL53" s="225"/>
      <c r="AM53" s="232"/>
      <c r="AN53" s="233"/>
      <c r="AQ53" s="246"/>
      <c r="AS53" s="246"/>
      <c r="AV53" s="246"/>
      <c r="AY53" s="236"/>
      <c r="BQ53" s="234"/>
    </row>
    <row r="54" spans="1:83" s="245" customFormat="1" ht="179.4" x14ac:dyDescent="0.25">
      <c r="A54" s="463" t="s">
        <v>200</v>
      </c>
      <c r="B54" s="350" t="s">
        <v>704</v>
      </c>
      <c r="C54" s="336"/>
      <c r="D54" s="332">
        <f>E54+F54</f>
        <v>12.69</v>
      </c>
      <c r="E54" s="332"/>
      <c r="F54" s="332">
        <f t="shared" ref="F54:F59" si="10">SUM(G54:AE54)-H54</f>
        <v>12.69</v>
      </c>
      <c r="G54" s="332">
        <v>9.15</v>
      </c>
      <c r="H54" s="332"/>
      <c r="I54" s="332">
        <v>0.84</v>
      </c>
      <c r="J54" s="332">
        <v>2</v>
      </c>
      <c r="K54" s="332"/>
      <c r="L54" s="332"/>
      <c r="M54" s="332"/>
      <c r="N54" s="332"/>
      <c r="O54" s="332"/>
      <c r="P54" s="332"/>
      <c r="Q54" s="332"/>
      <c r="R54" s="332"/>
      <c r="S54" s="332"/>
      <c r="T54" s="332"/>
      <c r="U54" s="332"/>
      <c r="V54" s="332"/>
      <c r="W54" s="332"/>
      <c r="X54" s="332"/>
      <c r="Y54" s="332"/>
      <c r="Z54" s="332">
        <v>0.7</v>
      </c>
      <c r="AA54" s="332"/>
      <c r="AB54" s="332"/>
      <c r="AC54" s="332"/>
      <c r="AD54" s="332"/>
      <c r="AE54" s="332"/>
      <c r="AF54" s="230"/>
      <c r="AG54" s="211" t="s">
        <v>248</v>
      </c>
      <c r="AH54" s="211" t="s">
        <v>690</v>
      </c>
      <c r="AI54" s="247"/>
      <c r="AJ54" s="211"/>
      <c r="AK54" s="211"/>
      <c r="AL54" s="225"/>
      <c r="AM54" s="232"/>
      <c r="AN54" s="233"/>
      <c r="AQ54" s="246"/>
      <c r="AS54" s="246"/>
      <c r="AV54" s="246"/>
      <c r="AY54" s="236"/>
      <c r="BQ54" s="234"/>
    </row>
    <row r="55" spans="1:83" s="245" customFormat="1" ht="31.2" x14ac:dyDescent="0.25">
      <c r="A55" s="463" t="s">
        <v>200</v>
      </c>
      <c r="B55" s="436" t="s">
        <v>705</v>
      </c>
      <c r="C55" s="336"/>
      <c r="D55" s="332">
        <f t="shared" ref="D55:D59" si="11">E55+F55</f>
        <v>4.0199999999999996</v>
      </c>
      <c r="E55" s="332"/>
      <c r="F55" s="332">
        <f t="shared" si="10"/>
        <v>4.0199999999999996</v>
      </c>
      <c r="G55" s="332"/>
      <c r="H55" s="332"/>
      <c r="I55" s="332">
        <v>4.0199999999999996</v>
      </c>
      <c r="J55" s="332"/>
      <c r="K55" s="332"/>
      <c r="L55" s="332"/>
      <c r="M55" s="332"/>
      <c r="N55" s="332"/>
      <c r="O55" s="332"/>
      <c r="P55" s="332"/>
      <c r="Q55" s="332"/>
      <c r="R55" s="332"/>
      <c r="S55" s="332"/>
      <c r="T55" s="332"/>
      <c r="U55" s="332"/>
      <c r="V55" s="332"/>
      <c r="W55" s="332"/>
      <c r="X55" s="332"/>
      <c r="Y55" s="332"/>
      <c r="Z55" s="332"/>
      <c r="AA55" s="332"/>
      <c r="AB55" s="332"/>
      <c r="AC55" s="332"/>
      <c r="AD55" s="332"/>
      <c r="AE55" s="332"/>
      <c r="AF55" s="230"/>
      <c r="AG55" s="211" t="s">
        <v>248</v>
      </c>
      <c r="AH55" s="211" t="s">
        <v>691</v>
      </c>
      <c r="AI55" s="247"/>
      <c r="AJ55" s="211"/>
      <c r="AK55" s="211"/>
      <c r="AL55" s="225"/>
      <c r="AM55" s="232"/>
      <c r="AN55" s="233"/>
      <c r="AQ55" s="246"/>
      <c r="AS55" s="246"/>
      <c r="AV55" s="246"/>
      <c r="AY55" s="236"/>
      <c r="BQ55" s="234"/>
    </row>
    <row r="56" spans="1:83" s="245" customFormat="1" ht="46.8" x14ac:dyDescent="0.25">
      <c r="A56" s="463" t="s">
        <v>200</v>
      </c>
      <c r="B56" s="350" t="s">
        <v>706</v>
      </c>
      <c r="C56" s="336"/>
      <c r="D56" s="332">
        <f t="shared" si="11"/>
        <v>14</v>
      </c>
      <c r="E56" s="332"/>
      <c r="F56" s="332">
        <f t="shared" si="10"/>
        <v>14</v>
      </c>
      <c r="G56" s="332">
        <v>2</v>
      </c>
      <c r="H56" s="332"/>
      <c r="I56" s="332">
        <v>8.18</v>
      </c>
      <c r="J56" s="332">
        <v>3</v>
      </c>
      <c r="K56" s="332"/>
      <c r="L56" s="332"/>
      <c r="M56" s="332">
        <v>0.05</v>
      </c>
      <c r="N56" s="332"/>
      <c r="O56" s="332">
        <v>0.06</v>
      </c>
      <c r="P56" s="332"/>
      <c r="Q56" s="332"/>
      <c r="R56" s="332"/>
      <c r="S56" s="332">
        <v>0.1</v>
      </c>
      <c r="T56" s="332"/>
      <c r="U56" s="332"/>
      <c r="V56" s="332"/>
      <c r="W56" s="332"/>
      <c r="X56" s="332">
        <v>0.61</v>
      </c>
      <c r="Y56" s="332"/>
      <c r="Z56" s="332"/>
      <c r="AA56" s="332"/>
      <c r="AB56" s="332"/>
      <c r="AC56" s="332"/>
      <c r="AD56" s="332"/>
      <c r="AE56" s="332"/>
      <c r="AF56" s="230"/>
      <c r="AG56" s="211" t="s">
        <v>248</v>
      </c>
      <c r="AH56" s="211" t="s">
        <v>692</v>
      </c>
      <c r="AI56" s="247"/>
      <c r="AJ56" s="211"/>
      <c r="AK56" s="211"/>
      <c r="AL56" s="225"/>
      <c r="AM56" s="232"/>
      <c r="AN56" s="233"/>
      <c r="AQ56" s="246"/>
      <c r="AS56" s="246"/>
      <c r="AV56" s="246"/>
      <c r="AY56" s="236"/>
      <c r="BQ56" s="234"/>
    </row>
    <row r="57" spans="1:83" s="245" customFormat="1" ht="31.2" x14ac:dyDescent="0.25">
      <c r="A57" s="463" t="s">
        <v>200</v>
      </c>
      <c r="B57" s="350" t="s">
        <v>707</v>
      </c>
      <c r="C57" s="336"/>
      <c r="D57" s="332">
        <f t="shared" si="11"/>
        <v>0.53</v>
      </c>
      <c r="E57" s="332"/>
      <c r="F57" s="332">
        <f t="shared" si="10"/>
        <v>0.53</v>
      </c>
      <c r="G57" s="332"/>
      <c r="H57" s="332"/>
      <c r="I57" s="332">
        <v>0.53</v>
      </c>
      <c r="J57" s="332"/>
      <c r="K57" s="332"/>
      <c r="L57" s="332"/>
      <c r="M57" s="332"/>
      <c r="N57" s="332"/>
      <c r="O57" s="332"/>
      <c r="P57" s="332"/>
      <c r="Q57" s="332"/>
      <c r="R57" s="332"/>
      <c r="S57" s="332"/>
      <c r="T57" s="332"/>
      <c r="U57" s="332"/>
      <c r="V57" s="332"/>
      <c r="W57" s="332"/>
      <c r="X57" s="332"/>
      <c r="Y57" s="332"/>
      <c r="Z57" s="332"/>
      <c r="AA57" s="332"/>
      <c r="AB57" s="332"/>
      <c r="AC57" s="332"/>
      <c r="AD57" s="332"/>
      <c r="AE57" s="332"/>
      <c r="AF57" s="230"/>
      <c r="AG57" s="211" t="s">
        <v>248</v>
      </c>
      <c r="AH57" s="211" t="s">
        <v>692</v>
      </c>
      <c r="AI57" s="247"/>
      <c r="AJ57" s="211"/>
      <c r="AK57" s="211"/>
      <c r="AL57" s="225"/>
      <c r="AM57" s="232"/>
      <c r="AN57" s="233"/>
      <c r="AQ57" s="246"/>
      <c r="AS57" s="246"/>
      <c r="AV57" s="246"/>
      <c r="AY57" s="236"/>
      <c r="BQ57" s="234"/>
    </row>
    <row r="58" spans="1:83" s="245" customFormat="1" ht="46.8" x14ac:dyDescent="0.25">
      <c r="A58" s="463" t="s">
        <v>200</v>
      </c>
      <c r="B58" s="464" t="s">
        <v>708</v>
      </c>
      <c r="C58" s="336"/>
      <c r="D58" s="332">
        <f t="shared" si="11"/>
        <v>16.93</v>
      </c>
      <c r="E58" s="332"/>
      <c r="F58" s="332">
        <f t="shared" si="10"/>
        <v>16.93</v>
      </c>
      <c r="G58" s="332">
        <v>16.22</v>
      </c>
      <c r="H58" s="332">
        <v>3.22</v>
      </c>
      <c r="I58" s="332">
        <v>0.71</v>
      </c>
      <c r="J58" s="332"/>
      <c r="K58" s="332"/>
      <c r="L58" s="332"/>
      <c r="M58" s="332"/>
      <c r="N58" s="332"/>
      <c r="O58" s="332"/>
      <c r="P58" s="332"/>
      <c r="Q58" s="332"/>
      <c r="R58" s="332"/>
      <c r="S58" s="332"/>
      <c r="T58" s="332"/>
      <c r="U58" s="332"/>
      <c r="V58" s="332"/>
      <c r="W58" s="332"/>
      <c r="X58" s="332"/>
      <c r="Y58" s="332"/>
      <c r="Z58" s="332"/>
      <c r="AA58" s="332"/>
      <c r="AB58" s="332"/>
      <c r="AC58" s="332"/>
      <c r="AD58" s="332"/>
      <c r="AE58" s="332"/>
      <c r="AF58" s="230"/>
      <c r="AG58" s="211" t="s">
        <v>248</v>
      </c>
      <c r="AH58" s="211" t="s">
        <v>692</v>
      </c>
      <c r="AI58" s="247"/>
      <c r="AJ58" s="211"/>
      <c r="AK58" s="211"/>
      <c r="AL58" s="225"/>
      <c r="AM58" s="232"/>
      <c r="AN58" s="233"/>
      <c r="AQ58" s="246"/>
      <c r="AS58" s="246"/>
      <c r="AV58" s="246"/>
      <c r="AY58" s="236"/>
      <c r="BQ58" s="234"/>
    </row>
    <row r="59" spans="1:83" s="245" customFormat="1" ht="31.2" x14ac:dyDescent="0.25">
      <c r="A59" s="240" t="s">
        <v>303</v>
      </c>
      <c r="B59" s="339" t="s">
        <v>685</v>
      </c>
      <c r="C59" s="336"/>
      <c r="D59" s="332">
        <f t="shared" si="11"/>
        <v>24.812500000000004</v>
      </c>
      <c r="E59" s="332"/>
      <c r="F59" s="332">
        <f t="shared" si="10"/>
        <v>24.812500000000004</v>
      </c>
      <c r="G59" s="332">
        <f>G60+G61</f>
        <v>21.8035</v>
      </c>
      <c r="H59" s="332">
        <f t="shared" ref="H59:Y59" si="12">H60+H61</f>
        <v>17.7</v>
      </c>
      <c r="I59" s="332">
        <f t="shared" si="12"/>
        <v>0</v>
      </c>
      <c r="J59" s="332">
        <f t="shared" si="12"/>
        <v>3.0089999999999999</v>
      </c>
      <c r="K59" s="332">
        <f t="shared" si="12"/>
        <v>0</v>
      </c>
      <c r="L59" s="332">
        <f t="shared" si="12"/>
        <v>0</v>
      </c>
      <c r="M59" s="332">
        <f t="shared" si="12"/>
        <v>0</v>
      </c>
      <c r="N59" s="332"/>
      <c r="O59" s="332">
        <f t="shared" si="12"/>
        <v>0</v>
      </c>
      <c r="P59" s="332">
        <f t="shared" si="12"/>
        <v>0</v>
      </c>
      <c r="Q59" s="332">
        <f t="shared" si="12"/>
        <v>0</v>
      </c>
      <c r="R59" s="332">
        <f t="shared" si="12"/>
        <v>0</v>
      </c>
      <c r="S59" s="332">
        <f t="shared" si="12"/>
        <v>0</v>
      </c>
      <c r="T59" s="332">
        <f t="shared" si="12"/>
        <v>0</v>
      </c>
      <c r="U59" s="332">
        <f t="shared" si="12"/>
        <v>0</v>
      </c>
      <c r="V59" s="332">
        <f t="shared" si="12"/>
        <v>0</v>
      </c>
      <c r="W59" s="332">
        <f t="shared" si="12"/>
        <v>0</v>
      </c>
      <c r="X59" s="332">
        <f t="shared" si="12"/>
        <v>0</v>
      </c>
      <c r="Y59" s="332">
        <f t="shared" si="12"/>
        <v>0</v>
      </c>
      <c r="Z59" s="332"/>
      <c r="AA59" s="332"/>
      <c r="AB59" s="332"/>
      <c r="AC59" s="332"/>
      <c r="AD59" s="332"/>
      <c r="AE59" s="332"/>
      <c r="AF59" s="230"/>
      <c r="AG59" s="211" t="s">
        <v>249</v>
      </c>
      <c r="AH59" s="211" t="s">
        <v>693</v>
      </c>
      <c r="AI59" s="247"/>
      <c r="AJ59" s="211"/>
      <c r="AK59" s="211"/>
      <c r="AL59" s="225"/>
      <c r="AM59" s="232"/>
      <c r="AN59" s="233"/>
      <c r="AQ59" s="246"/>
      <c r="AS59" s="246"/>
      <c r="AV59" s="246"/>
      <c r="AY59" s="236"/>
      <c r="BQ59" s="234"/>
    </row>
    <row r="60" spans="1:83" s="245" customFormat="1" ht="46.8" x14ac:dyDescent="0.25">
      <c r="A60" s="465" t="s">
        <v>200</v>
      </c>
      <c r="B60" s="350" t="s">
        <v>686</v>
      </c>
      <c r="C60" s="336"/>
      <c r="D60" s="332">
        <f>E60+F60</f>
        <v>10.019999999999998</v>
      </c>
      <c r="E60" s="332"/>
      <c r="F60" s="332">
        <f>SUM(G60:AE60)-H60</f>
        <v>10.019999999999998</v>
      </c>
      <c r="G60" s="332">
        <v>7.7619999999999996</v>
      </c>
      <c r="H60" s="332">
        <v>4.3499999999999996</v>
      </c>
      <c r="I60" s="332"/>
      <c r="J60" s="332">
        <v>2.258</v>
      </c>
      <c r="K60" s="332"/>
      <c r="L60" s="332"/>
      <c r="M60" s="332"/>
      <c r="N60" s="332"/>
      <c r="O60" s="332"/>
      <c r="P60" s="332"/>
      <c r="Q60" s="332"/>
      <c r="R60" s="332"/>
      <c r="S60" s="332"/>
      <c r="T60" s="332"/>
      <c r="U60" s="332"/>
      <c r="V60" s="332"/>
      <c r="W60" s="332"/>
      <c r="X60" s="332"/>
      <c r="Y60" s="332"/>
      <c r="Z60" s="332"/>
      <c r="AA60" s="332"/>
      <c r="AB60" s="332"/>
      <c r="AC60" s="332"/>
      <c r="AD60" s="332"/>
      <c r="AE60" s="332"/>
      <c r="AF60" s="230"/>
      <c r="AG60" s="211" t="s">
        <v>249</v>
      </c>
      <c r="AH60" s="211" t="s">
        <v>693</v>
      </c>
      <c r="AI60" s="247"/>
      <c r="AJ60" s="211"/>
      <c r="AK60" s="211"/>
      <c r="AL60" s="225"/>
      <c r="AM60" s="232"/>
      <c r="AN60" s="233"/>
      <c r="AQ60" s="246"/>
      <c r="AS60" s="246"/>
      <c r="AV60" s="246"/>
      <c r="AY60" s="236"/>
      <c r="BQ60" s="234"/>
    </row>
    <row r="61" spans="1:83" s="245" customFormat="1" ht="46.8" x14ac:dyDescent="0.25">
      <c r="A61" s="465" t="s">
        <v>200</v>
      </c>
      <c r="B61" s="350" t="s">
        <v>687</v>
      </c>
      <c r="C61" s="336"/>
      <c r="D61" s="332">
        <f>E61+F61</f>
        <v>14.792500000000002</v>
      </c>
      <c r="E61" s="332"/>
      <c r="F61" s="332">
        <f>SUM(G61:AE61)-H61</f>
        <v>14.792500000000002</v>
      </c>
      <c r="G61" s="332">
        <v>14.041499999999999</v>
      </c>
      <c r="H61" s="332">
        <v>13.35</v>
      </c>
      <c r="I61" s="332"/>
      <c r="J61" s="332">
        <v>0.751</v>
      </c>
      <c r="K61" s="332"/>
      <c r="L61" s="332"/>
      <c r="M61" s="332"/>
      <c r="N61" s="332"/>
      <c r="O61" s="332"/>
      <c r="P61" s="332"/>
      <c r="Q61" s="332"/>
      <c r="R61" s="332"/>
      <c r="S61" s="332"/>
      <c r="T61" s="332"/>
      <c r="U61" s="332"/>
      <c r="V61" s="332"/>
      <c r="W61" s="332"/>
      <c r="X61" s="332"/>
      <c r="Y61" s="332"/>
      <c r="Z61" s="332"/>
      <c r="AA61" s="332"/>
      <c r="AB61" s="332"/>
      <c r="AC61" s="332"/>
      <c r="AD61" s="332"/>
      <c r="AE61" s="332"/>
      <c r="AF61" s="230"/>
      <c r="AG61" s="211" t="s">
        <v>249</v>
      </c>
      <c r="AH61" s="211" t="s">
        <v>693</v>
      </c>
      <c r="AI61" s="247"/>
      <c r="AJ61" s="211"/>
      <c r="AK61" s="211"/>
      <c r="AL61" s="225"/>
      <c r="AM61" s="232"/>
      <c r="AN61" s="233"/>
      <c r="AQ61" s="246"/>
      <c r="AS61" s="246"/>
      <c r="AV61" s="246"/>
      <c r="AY61" s="236"/>
      <c r="BQ61" s="234"/>
    </row>
    <row r="62" spans="1:83" s="258" customFormat="1" ht="43.5" customHeight="1" x14ac:dyDescent="0.25">
      <c r="A62" s="459" t="s">
        <v>414</v>
      </c>
      <c r="B62" s="337" t="s">
        <v>415</v>
      </c>
      <c r="C62" s="336"/>
      <c r="D62" s="332"/>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224"/>
      <c r="AG62" s="218"/>
      <c r="AH62" s="218"/>
      <c r="AI62" s="224"/>
      <c r="AJ62" s="220"/>
      <c r="AK62" s="220"/>
      <c r="AL62" s="225"/>
      <c r="AM62" s="220"/>
      <c r="AN62" s="220"/>
      <c r="AQ62" s="259"/>
      <c r="AS62" s="259"/>
      <c r="AV62" s="259"/>
    </row>
    <row r="63" spans="1:83" s="234" customFormat="1" ht="40.5" customHeight="1" x14ac:dyDescent="0.25">
      <c r="A63" s="459" t="s">
        <v>295</v>
      </c>
      <c r="B63" s="349" t="s">
        <v>87</v>
      </c>
      <c r="C63" s="336"/>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230"/>
      <c r="AG63" s="211"/>
      <c r="AH63" s="228"/>
      <c r="AI63" s="211"/>
      <c r="AJ63" s="232"/>
      <c r="AK63" s="232"/>
      <c r="AL63" s="225"/>
      <c r="AM63" s="232"/>
      <c r="AN63" s="232"/>
      <c r="AQ63" s="235"/>
      <c r="AS63" s="235"/>
      <c r="AV63" s="235"/>
    </row>
    <row r="64" spans="1:83" s="234" customFormat="1" ht="60.75" customHeight="1" x14ac:dyDescent="0.25">
      <c r="A64" s="240">
        <v>-1</v>
      </c>
      <c r="B64" s="351" t="s">
        <v>416</v>
      </c>
      <c r="C64" s="336" t="s">
        <v>22</v>
      </c>
      <c r="D64" s="332">
        <v>5</v>
      </c>
      <c r="E64" s="332"/>
      <c r="F64" s="332">
        <f t="shared" ref="F64:F108" si="13">SUM(G64:AE64)-H64</f>
        <v>5</v>
      </c>
      <c r="G64" s="332"/>
      <c r="H64" s="332"/>
      <c r="I64" s="332"/>
      <c r="J64" s="332">
        <v>4.5</v>
      </c>
      <c r="K64" s="332"/>
      <c r="L64" s="332"/>
      <c r="M64" s="332"/>
      <c r="N64" s="332"/>
      <c r="O64" s="332"/>
      <c r="P64" s="332"/>
      <c r="Q64" s="332"/>
      <c r="R64" s="332"/>
      <c r="S64" s="332"/>
      <c r="T64" s="332"/>
      <c r="U64" s="332"/>
      <c r="V64" s="332"/>
      <c r="W64" s="332">
        <v>0.5</v>
      </c>
      <c r="X64" s="332"/>
      <c r="Y64" s="332"/>
      <c r="Z64" s="332"/>
      <c r="AA64" s="332"/>
      <c r="AB64" s="332"/>
      <c r="AC64" s="332"/>
      <c r="AD64" s="332"/>
      <c r="AE64" s="332"/>
      <c r="AF64" s="230" t="s">
        <v>298</v>
      </c>
      <c r="AG64" s="211" t="s">
        <v>251</v>
      </c>
      <c r="AH64" s="211" t="s">
        <v>417</v>
      </c>
      <c r="AI64" s="211" t="s">
        <v>418</v>
      </c>
      <c r="AJ64" s="211"/>
      <c r="AK64" s="211"/>
      <c r="AL64" s="225"/>
      <c r="AM64" s="232"/>
      <c r="AN64" s="260"/>
      <c r="AQ64" s="235"/>
      <c r="AS64" s="235"/>
      <c r="AV64" s="235"/>
      <c r="AY64" s="236">
        <f>SUBTOTAL(9,I64:AE64)+G64-F64</f>
        <v>0</v>
      </c>
      <c r="BR64" s="245" t="s">
        <v>313</v>
      </c>
      <c r="BS64" s="234" t="s">
        <v>301</v>
      </c>
      <c r="CD64" s="234" t="s">
        <v>302</v>
      </c>
      <c r="CE64" s="234" t="s">
        <v>302</v>
      </c>
    </row>
    <row r="65" spans="1:81" s="208" customFormat="1" ht="40.5" customHeight="1" x14ac:dyDescent="0.25">
      <c r="A65" s="459" t="s">
        <v>303</v>
      </c>
      <c r="B65" s="342" t="s">
        <v>213</v>
      </c>
      <c r="C65" s="336"/>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261"/>
      <c r="AG65" s="262"/>
      <c r="AH65" s="262"/>
      <c r="AI65" s="218"/>
      <c r="AJ65" s="209"/>
      <c r="AK65" s="209"/>
      <c r="AL65" s="225"/>
      <c r="AM65" s="209"/>
      <c r="AN65" s="209"/>
      <c r="AQ65" s="229"/>
      <c r="AS65" s="229"/>
      <c r="AV65" s="229"/>
    </row>
    <row r="66" spans="1:81" s="234" customFormat="1" ht="208.5" customHeight="1" x14ac:dyDescent="0.25">
      <c r="A66" s="240">
        <v>-1</v>
      </c>
      <c r="B66" s="339" t="s">
        <v>419</v>
      </c>
      <c r="C66" s="336" t="s">
        <v>27</v>
      </c>
      <c r="D66" s="332">
        <v>4.0999999999999996</v>
      </c>
      <c r="E66" s="332"/>
      <c r="F66" s="332">
        <f t="shared" si="13"/>
        <v>4.0999999999999996</v>
      </c>
      <c r="G66" s="332">
        <v>3</v>
      </c>
      <c r="H66" s="332">
        <v>3</v>
      </c>
      <c r="I66" s="332"/>
      <c r="J66" s="332">
        <v>0.7</v>
      </c>
      <c r="K66" s="332">
        <v>0.2</v>
      </c>
      <c r="L66" s="332"/>
      <c r="M66" s="332"/>
      <c r="N66" s="332"/>
      <c r="O66" s="332"/>
      <c r="P66" s="332"/>
      <c r="Q66" s="332"/>
      <c r="R66" s="332"/>
      <c r="S66" s="332"/>
      <c r="T66" s="332"/>
      <c r="U66" s="332">
        <v>0.1</v>
      </c>
      <c r="V66" s="332"/>
      <c r="W66" s="332"/>
      <c r="X66" s="332">
        <v>0.1</v>
      </c>
      <c r="Y66" s="332"/>
      <c r="Z66" s="332"/>
      <c r="AA66" s="332"/>
      <c r="AB66" s="332"/>
      <c r="AC66" s="332"/>
      <c r="AD66" s="332"/>
      <c r="AE66" s="332"/>
      <c r="AF66" s="230" t="s">
        <v>298</v>
      </c>
      <c r="AG66" s="211" t="s">
        <v>242</v>
      </c>
      <c r="AH66" s="211" t="s">
        <v>420</v>
      </c>
      <c r="AI66" s="255" t="s">
        <v>652</v>
      </c>
      <c r="AJ66" s="231"/>
      <c r="AK66" s="231"/>
      <c r="AL66" s="225"/>
      <c r="AM66" s="232"/>
      <c r="AN66" s="260" t="s">
        <v>421</v>
      </c>
      <c r="AQ66" s="235" t="s">
        <v>422</v>
      </c>
      <c r="AS66" s="263" t="s">
        <v>423</v>
      </c>
      <c r="AU66" s="234" t="s">
        <v>326</v>
      </c>
      <c r="AV66" s="235" t="s">
        <v>424</v>
      </c>
      <c r="AY66" s="236">
        <f>SUBTOTAL(9,I66:AE66)+G66-F66</f>
        <v>0</v>
      </c>
      <c r="BQ66" s="235" t="s">
        <v>327</v>
      </c>
      <c r="CB66" s="234" t="s">
        <v>302</v>
      </c>
      <c r="CC66" s="234" t="s">
        <v>302</v>
      </c>
    </row>
    <row r="67" spans="1:81" s="234" customFormat="1" ht="144" customHeight="1" x14ac:dyDescent="0.25">
      <c r="A67" s="240">
        <v>-2</v>
      </c>
      <c r="B67" s="339" t="s">
        <v>425</v>
      </c>
      <c r="C67" s="336" t="s">
        <v>27</v>
      </c>
      <c r="D67" s="332">
        <v>0.2</v>
      </c>
      <c r="E67" s="332"/>
      <c r="F67" s="332">
        <f t="shared" si="13"/>
        <v>0.2</v>
      </c>
      <c r="G67" s="332"/>
      <c r="H67" s="332"/>
      <c r="I67" s="332"/>
      <c r="J67" s="332">
        <v>0.2</v>
      </c>
      <c r="K67" s="332"/>
      <c r="L67" s="332"/>
      <c r="M67" s="332"/>
      <c r="N67" s="332"/>
      <c r="O67" s="332"/>
      <c r="P67" s="332"/>
      <c r="Q67" s="332"/>
      <c r="R67" s="332"/>
      <c r="S67" s="332"/>
      <c r="T67" s="332"/>
      <c r="U67" s="332"/>
      <c r="V67" s="332"/>
      <c r="W67" s="332"/>
      <c r="X67" s="332"/>
      <c r="Y67" s="332"/>
      <c r="Z67" s="332"/>
      <c r="AA67" s="332"/>
      <c r="AB67" s="332"/>
      <c r="AC67" s="332"/>
      <c r="AD67" s="332"/>
      <c r="AE67" s="332"/>
      <c r="AF67" s="230" t="s">
        <v>298</v>
      </c>
      <c r="AG67" s="211" t="s">
        <v>246</v>
      </c>
      <c r="AH67" s="211" t="s">
        <v>426</v>
      </c>
      <c r="AI67" s="255" t="s">
        <v>371</v>
      </c>
      <c r="AJ67" s="231"/>
      <c r="AK67" s="231"/>
      <c r="AL67" s="225"/>
      <c r="AM67" s="232"/>
      <c r="AN67" s="232"/>
      <c r="AQ67" s="235"/>
      <c r="AS67" s="235"/>
      <c r="AT67" s="234" t="s">
        <v>311</v>
      </c>
      <c r="AV67" s="235"/>
      <c r="AY67" s="236">
        <f>SUBTOTAL(9,I67:AE67)+G67-F67</f>
        <v>0</v>
      </c>
      <c r="BQ67" s="235" t="s">
        <v>327</v>
      </c>
      <c r="CB67" s="234" t="s">
        <v>302</v>
      </c>
      <c r="CC67" s="234" t="s">
        <v>302</v>
      </c>
    </row>
    <row r="68" spans="1:81" s="208" customFormat="1" ht="27.75" customHeight="1" x14ac:dyDescent="0.25">
      <c r="A68" s="459" t="s">
        <v>404</v>
      </c>
      <c r="B68" s="342" t="s">
        <v>91</v>
      </c>
      <c r="C68" s="336"/>
      <c r="D68" s="332"/>
      <c r="E68" s="332"/>
      <c r="F68" s="332">
        <f t="shared" si="13"/>
        <v>0</v>
      </c>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261"/>
      <c r="AG68" s="262"/>
      <c r="AH68" s="262"/>
      <c r="AI68" s="218"/>
      <c r="AJ68" s="209"/>
      <c r="AK68" s="209"/>
      <c r="AL68" s="225"/>
      <c r="AM68" s="209"/>
      <c r="AN68" s="209"/>
      <c r="AQ68" s="229"/>
      <c r="AS68" s="229"/>
      <c r="AV68" s="229"/>
    </row>
    <row r="69" spans="1:81" s="234" customFormat="1" ht="183.75" customHeight="1" x14ac:dyDescent="0.25">
      <c r="A69" s="240">
        <v>-1</v>
      </c>
      <c r="B69" s="339" t="s">
        <v>427</v>
      </c>
      <c r="C69" s="336" t="s">
        <v>31</v>
      </c>
      <c r="D69" s="332">
        <v>6</v>
      </c>
      <c r="E69" s="332"/>
      <c r="F69" s="332">
        <v>6</v>
      </c>
      <c r="G69" s="332">
        <v>1.5</v>
      </c>
      <c r="H69" s="332">
        <v>1.5</v>
      </c>
      <c r="I69" s="332">
        <v>1.4100000000000001</v>
      </c>
      <c r="J69" s="332">
        <v>1.49</v>
      </c>
      <c r="K69" s="332">
        <v>1</v>
      </c>
      <c r="L69" s="332"/>
      <c r="M69" s="332"/>
      <c r="N69" s="332"/>
      <c r="O69" s="332"/>
      <c r="P69" s="332"/>
      <c r="Q69" s="332"/>
      <c r="R69" s="332"/>
      <c r="S69" s="332"/>
      <c r="T69" s="332"/>
      <c r="U69" s="332">
        <v>0.1</v>
      </c>
      <c r="V69" s="332"/>
      <c r="W69" s="332"/>
      <c r="X69" s="332">
        <v>0.5</v>
      </c>
      <c r="Y69" s="332"/>
      <c r="Z69" s="332"/>
      <c r="AA69" s="332"/>
      <c r="AB69" s="332"/>
      <c r="AC69" s="332"/>
      <c r="AD69" s="332"/>
      <c r="AE69" s="332"/>
      <c r="AF69" s="230" t="s">
        <v>298</v>
      </c>
      <c r="AG69" s="211" t="s">
        <v>248</v>
      </c>
      <c r="AH69" s="211" t="s">
        <v>634</v>
      </c>
      <c r="AI69" s="231" t="s">
        <v>644</v>
      </c>
      <c r="AJ69" s="231"/>
      <c r="AK69" s="231"/>
      <c r="AL69" s="225"/>
      <c r="AM69" s="232"/>
      <c r="AN69" s="221" t="s">
        <v>428</v>
      </c>
      <c r="AQ69" s="235" t="s">
        <v>422</v>
      </c>
      <c r="AS69" s="235"/>
      <c r="AV69" s="235"/>
      <c r="AY69" s="236">
        <f>SUBTOTAL(9,I69:AE69)+G69-F69</f>
        <v>0</v>
      </c>
      <c r="BQ69" s="264" t="s">
        <v>429</v>
      </c>
      <c r="CB69" s="234" t="s">
        <v>302</v>
      </c>
      <c r="CC69" s="234" t="s">
        <v>302</v>
      </c>
    </row>
    <row r="70" spans="1:81" s="234" customFormat="1" ht="21.75" customHeight="1" x14ac:dyDescent="0.25">
      <c r="A70" s="459" t="s">
        <v>430</v>
      </c>
      <c r="B70" s="342" t="s">
        <v>92</v>
      </c>
      <c r="C70" s="336"/>
      <c r="D70" s="332"/>
      <c r="E70" s="332"/>
      <c r="F70" s="332">
        <f t="shared" si="13"/>
        <v>0</v>
      </c>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230"/>
      <c r="AG70" s="211"/>
      <c r="AH70" s="211"/>
      <c r="AI70" s="231"/>
      <c r="AJ70" s="231"/>
      <c r="AK70" s="231"/>
      <c r="AL70" s="225"/>
      <c r="AM70" s="232"/>
      <c r="AN70" s="221"/>
      <c r="AQ70" s="235"/>
      <c r="AS70" s="235"/>
      <c r="AV70" s="235"/>
    </row>
    <row r="71" spans="1:81" s="234" customFormat="1" ht="108" customHeight="1" x14ac:dyDescent="0.25">
      <c r="A71" s="240">
        <v>-1</v>
      </c>
      <c r="B71" s="346" t="s">
        <v>431</v>
      </c>
      <c r="C71" s="336" t="s">
        <v>32</v>
      </c>
      <c r="D71" s="332">
        <v>3.42</v>
      </c>
      <c r="E71" s="332"/>
      <c r="F71" s="332">
        <f t="shared" si="13"/>
        <v>3.42</v>
      </c>
      <c r="G71" s="332"/>
      <c r="H71" s="332"/>
      <c r="I71" s="332"/>
      <c r="J71" s="332">
        <v>0.6</v>
      </c>
      <c r="K71" s="332"/>
      <c r="L71" s="332"/>
      <c r="M71" s="332"/>
      <c r="N71" s="332"/>
      <c r="O71" s="332"/>
      <c r="P71" s="332"/>
      <c r="Q71" s="332"/>
      <c r="R71" s="332"/>
      <c r="S71" s="332"/>
      <c r="T71" s="332"/>
      <c r="U71" s="332"/>
      <c r="V71" s="332"/>
      <c r="W71" s="332"/>
      <c r="X71" s="332">
        <v>0.63</v>
      </c>
      <c r="Y71" s="332"/>
      <c r="Z71" s="332"/>
      <c r="AA71" s="332"/>
      <c r="AB71" s="332">
        <v>2.19</v>
      </c>
      <c r="AC71" s="332"/>
      <c r="AD71" s="332"/>
      <c r="AE71" s="332"/>
      <c r="AF71" s="230" t="s">
        <v>298</v>
      </c>
      <c r="AG71" s="241" t="s">
        <v>432</v>
      </c>
      <c r="AH71" s="265" t="s">
        <v>433</v>
      </c>
      <c r="AI71" s="321" t="s">
        <v>645</v>
      </c>
      <c r="AJ71" s="231"/>
      <c r="AK71" s="231"/>
      <c r="AL71" s="225"/>
      <c r="AM71" s="232"/>
      <c r="AN71" s="221"/>
      <c r="AQ71" s="235"/>
      <c r="AS71" s="235" t="s">
        <v>310</v>
      </c>
      <c r="AT71" s="234" t="s">
        <v>311</v>
      </c>
      <c r="AV71" s="266" t="s">
        <v>434</v>
      </c>
      <c r="AW71" s="235" t="s">
        <v>435</v>
      </c>
      <c r="AY71" s="236">
        <f>SUBTOTAL(9,I71:AE71)+G71-F71</f>
        <v>0</v>
      </c>
      <c r="BQ71" s="235" t="s">
        <v>327</v>
      </c>
      <c r="CB71" s="234" t="s">
        <v>302</v>
      </c>
      <c r="CC71" s="234" t="s">
        <v>302</v>
      </c>
    </row>
    <row r="72" spans="1:81" s="234" customFormat="1" ht="31.5" customHeight="1" x14ac:dyDescent="0.25">
      <c r="A72" s="459" t="s">
        <v>436</v>
      </c>
      <c r="B72" s="352" t="s">
        <v>93</v>
      </c>
      <c r="C72" s="336"/>
      <c r="D72" s="332"/>
      <c r="E72" s="332"/>
      <c r="F72" s="332"/>
      <c r="G72" s="332"/>
      <c r="H72" s="332"/>
      <c r="I72" s="332"/>
      <c r="J72" s="332"/>
      <c r="K72" s="332"/>
      <c r="L72" s="332"/>
      <c r="M72" s="332"/>
      <c r="N72" s="332"/>
      <c r="O72" s="332"/>
      <c r="P72" s="332"/>
      <c r="Q72" s="332"/>
      <c r="R72" s="332"/>
      <c r="S72" s="332"/>
      <c r="T72" s="332"/>
      <c r="U72" s="332"/>
      <c r="V72" s="332"/>
      <c r="W72" s="332"/>
      <c r="X72" s="332"/>
      <c r="Y72" s="332"/>
      <c r="Z72" s="332"/>
      <c r="AA72" s="332"/>
      <c r="AB72" s="332"/>
      <c r="AC72" s="332"/>
      <c r="AD72" s="332"/>
      <c r="AE72" s="332"/>
      <c r="AF72" s="267"/>
      <c r="AG72" s="211"/>
      <c r="AH72" s="211"/>
      <c r="AI72" s="211"/>
      <c r="AJ72" s="232"/>
      <c r="AK72" s="232"/>
      <c r="AL72" s="225"/>
      <c r="AM72" s="232"/>
      <c r="AN72" s="232"/>
      <c r="AQ72" s="235"/>
      <c r="AS72" s="235"/>
      <c r="AV72" s="235"/>
    </row>
    <row r="73" spans="1:81" s="234" customFormat="1" ht="141" customHeight="1" x14ac:dyDescent="0.25">
      <c r="A73" s="240">
        <v>-1</v>
      </c>
      <c r="B73" s="353" t="s">
        <v>437</v>
      </c>
      <c r="C73" s="336" t="s">
        <v>33</v>
      </c>
      <c r="D73" s="332">
        <v>0.11799999999999999</v>
      </c>
      <c r="E73" s="332"/>
      <c r="F73" s="332">
        <f t="shared" si="13"/>
        <v>0.12</v>
      </c>
      <c r="G73" s="332">
        <v>0.12</v>
      </c>
      <c r="H73" s="332">
        <v>0.12</v>
      </c>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2"/>
      <c r="AF73" s="230" t="s">
        <v>298</v>
      </c>
      <c r="AG73" s="211" t="s">
        <v>438</v>
      </c>
      <c r="AH73" s="211"/>
      <c r="AI73" s="231" t="s">
        <v>439</v>
      </c>
      <c r="AJ73" s="231"/>
      <c r="AK73" s="231"/>
      <c r="AL73" s="225"/>
      <c r="AM73" s="232"/>
      <c r="AN73" s="232"/>
      <c r="AQ73" s="235"/>
      <c r="AS73" s="264" t="s">
        <v>440</v>
      </c>
      <c r="AV73" s="235" t="s">
        <v>441</v>
      </c>
      <c r="AW73" s="235" t="s">
        <v>435</v>
      </c>
      <c r="AY73" s="236">
        <f>SUBTOTAL(9,I73:AE73)+G73-F73</f>
        <v>0</v>
      </c>
      <c r="BQ73" s="235" t="s">
        <v>386</v>
      </c>
      <c r="BR73" s="235" t="s">
        <v>442</v>
      </c>
      <c r="CB73" s="234" t="s">
        <v>302</v>
      </c>
      <c r="CC73" s="234" t="s">
        <v>302</v>
      </c>
    </row>
    <row r="74" spans="1:81" s="258" customFormat="1" ht="25.5" customHeight="1" x14ac:dyDescent="0.25">
      <c r="A74" s="459" t="s">
        <v>443</v>
      </c>
      <c r="B74" s="349" t="s">
        <v>101</v>
      </c>
      <c r="C74" s="336"/>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213"/>
      <c r="AG74" s="211"/>
      <c r="AH74" s="211"/>
      <c r="AI74" s="211"/>
      <c r="AJ74" s="220"/>
      <c r="AK74" s="220"/>
      <c r="AL74" s="225"/>
      <c r="AM74" s="220"/>
      <c r="AN74" s="220"/>
      <c r="AQ74" s="259"/>
      <c r="AS74" s="259"/>
      <c r="AV74" s="259"/>
    </row>
    <row r="75" spans="1:81" s="258" customFormat="1" ht="99" customHeight="1" x14ac:dyDescent="0.25">
      <c r="A75" s="240">
        <v>-1</v>
      </c>
      <c r="B75" s="351" t="s">
        <v>444</v>
      </c>
      <c r="C75" s="348" t="s">
        <v>445</v>
      </c>
      <c r="D75" s="332">
        <v>7.25</v>
      </c>
      <c r="E75" s="332"/>
      <c r="F75" s="332">
        <f t="shared" ref="F75:F83" si="14">SUM(G75:AE75)-H75</f>
        <v>7.25</v>
      </c>
      <c r="G75" s="332">
        <v>1</v>
      </c>
      <c r="H75" s="332">
        <v>1</v>
      </c>
      <c r="I75" s="332"/>
      <c r="J75" s="332">
        <v>4.42</v>
      </c>
      <c r="K75" s="332"/>
      <c r="L75" s="332"/>
      <c r="M75" s="332"/>
      <c r="N75" s="332"/>
      <c r="O75" s="332"/>
      <c r="P75" s="332"/>
      <c r="Q75" s="332"/>
      <c r="R75" s="332">
        <v>0.03</v>
      </c>
      <c r="S75" s="332"/>
      <c r="T75" s="332"/>
      <c r="U75" s="332"/>
      <c r="V75" s="332"/>
      <c r="W75" s="332">
        <v>1</v>
      </c>
      <c r="X75" s="332"/>
      <c r="Y75" s="332"/>
      <c r="Z75" s="332"/>
      <c r="AA75" s="332"/>
      <c r="AB75" s="332">
        <v>0.8</v>
      </c>
      <c r="AC75" s="332"/>
      <c r="AD75" s="332"/>
      <c r="AE75" s="332"/>
      <c r="AF75" s="230" t="s">
        <v>298</v>
      </c>
      <c r="AG75" s="211" t="s">
        <v>251</v>
      </c>
      <c r="AH75" s="211" t="s">
        <v>446</v>
      </c>
      <c r="AI75" s="255" t="s">
        <v>641</v>
      </c>
      <c r="AJ75" s="228"/>
      <c r="AK75" s="228"/>
      <c r="AL75" s="225"/>
      <c r="AM75" s="220"/>
      <c r="AN75" s="221" t="s">
        <v>447</v>
      </c>
      <c r="AQ75" s="259"/>
      <c r="AR75" s="191" t="s">
        <v>448</v>
      </c>
      <c r="AS75" s="191"/>
      <c r="AV75" s="259"/>
      <c r="AY75" s="236">
        <f>SUBTOTAL(9,I75:AE75)+G75-F75</f>
        <v>0</v>
      </c>
      <c r="BQ75" s="235" t="s">
        <v>327</v>
      </c>
      <c r="CB75" s="258" t="s">
        <v>302</v>
      </c>
      <c r="CC75" s="258" t="s">
        <v>302</v>
      </c>
    </row>
    <row r="76" spans="1:81" s="258" customFormat="1" ht="54" customHeight="1" x14ac:dyDescent="0.25">
      <c r="A76" s="268" t="s">
        <v>449</v>
      </c>
      <c r="B76" s="354" t="s">
        <v>450</v>
      </c>
      <c r="C76" s="348" t="s">
        <v>39</v>
      </c>
      <c r="D76" s="355">
        <v>4.25</v>
      </c>
      <c r="E76" s="356"/>
      <c r="F76" s="357">
        <f t="shared" si="14"/>
        <v>4.25</v>
      </c>
      <c r="G76" s="356">
        <v>0.5</v>
      </c>
      <c r="H76" s="356">
        <v>0.5</v>
      </c>
      <c r="I76" s="332"/>
      <c r="J76" s="356">
        <f>2.42+0.5</f>
        <v>2.92</v>
      </c>
      <c r="K76" s="332"/>
      <c r="L76" s="332"/>
      <c r="M76" s="332"/>
      <c r="N76" s="332"/>
      <c r="O76" s="332"/>
      <c r="P76" s="332"/>
      <c r="Q76" s="332"/>
      <c r="R76" s="356">
        <v>0.03</v>
      </c>
      <c r="S76" s="332"/>
      <c r="T76" s="332"/>
      <c r="U76" s="332"/>
      <c r="V76" s="332"/>
      <c r="W76" s="356"/>
      <c r="X76" s="332"/>
      <c r="Y76" s="332"/>
      <c r="Z76" s="332"/>
      <c r="AA76" s="332"/>
      <c r="AB76" s="356">
        <v>0.8</v>
      </c>
      <c r="AC76" s="332"/>
      <c r="AD76" s="332"/>
      <c r="AE76" s="332"/>
      <c r="AF76" s="230"/>
      <c r="AG76" s="211" t="s">
        <v>251</v>
      </c>
      <c r="AH76" s="211" t="s">
        <v>446</v>
      </c>
      <c r="AI76" s="269" t="s">
        <v>451</v>
      </c>
      <c r="AJ76" s="228"/>
      <c r="AK76" s="228"/>
      <c r="AL76" s="225"/>
      <c r="AM76" s="220"/>
      <c r="AN76" s="221"/>
      <c r="AQ76" s="259"/>
      <c r="AR76" s="181" t="s">
        <v>452</v>
      </c>
      <c r="AS76" s="191"/>
      <c r="AV76" s="259"/>
    </row>
    <row r="77" spans="1:81" s="258" customFormat="1" ht="55.5" customHeight="1" x14ac:dyDescent="0.25">
      <c r="A77" s="268" t="s">
        <v>449</v>
      </c>
      <c r="B77" s="354" t="s">
        <v>453</v>
      </c>
      <c r="C77" s="348" t="s">
        <v>31</v>
      </c>
      <c r="D77" s="355">
        <v>2.1</v>
      </c>
      <c r="E77" s="356"/>
      <c r="F77" s="357">
        <f t="shared" si="14"/>
        <v>2.1</v>
      </c>
      <c r="G77" s="356">
        <v>0.5</v>
      </c>
      <c r="H77" s="356">
        <v>0.5</v>
      </c>
      <c r="I77" s="332"/>
      <c r="J77" s="356">
        <f>1.1-0.5</f>
        <v>0.60000000000000009</v>
      </c>
      <c r="K77" s="332"/>
      <c r="L77" s="332"/>
      <c r="M77" s="332"/>
      <c r="N77" s="332"/>
      <c r="O77" s="332"/>
      <c r="P77" s="332"/>
      <c r="Q77" s="332"/>
      <c r="R77" s="332"/>
      <c r="S77" s="332"/>
      <c r="T77" s="332"/>
      <c r="U77" s="332"/>
      <c r="V77" s="332"/>
      <c r="W77" s="356">
        <v>1</v>
      </c>
      <c r="X77" s="332"/>
      <c r="Y77" s="332"/>
      <c r="Z77" s="332"/>
      <c r="AA77" s="332"/>
      <c r="AB77" s="332"/>
      <c r="AC77" s="332"/>
      <c r="AD77" s="332"/>
      <c r="AE77" s="332"/>
      <c r="AF77" s="230"/>
      <c r="AG77" s="211" t="s">
        <v>251</v>
      </c>
      <c r="AH77" s="211" t="s">
        <v>446</v>
      </c>
      <c r="AI77" s="269" t="s">
        <v>451</v>
      </c>
      <c r="AJ77" s="228"/>
      <c r="AK77" s="228"/>
      <c r="AL77" s="225"/>
      <c r="AM77" s="220"/>
      <c r="AN77" s="221"/>
      <c r="AQ77" s="259"/>
      <c r="AR77" s="181" t="s">
        <v>452</v>
      </c>
      <c r="AS77" s="191"/>
      <c r="AV77" s="259"/>
    </row>
    <row r="78" spans="1:81" s="258" customFormat="1" ht="54" customHeight="1" x14ac:dyDescent="0.25">
      <c r="A78" s="268" t="s">
        <v>449</v>
      </c>
      <c r="B78" s="354" t="s">
        <v>454</v>
      </c>
      <c r="C78" s="348" t="s">
        <v>27</v>
      </c>
      <c r="D78" s="355">
        <v>0.3</v>
      </c>
      <c r="E78" s="356"/>
      <c r="F78" s="357">
        <f t="shared" si="14"/>
        <v>0.3</v>
      </c>
      <c r="G78" s="332"/>
      <c r="H78" s="332"/>
      <c r="I78" s="332"/>
      <c r="J78" s="356">
        <v>0.3</v>
      </c>
      <c r="K78" s="332"/>
      <c r="L78" s="332"/>
      <c r="M78" s="332"/>
      <c r="N78" s="332"/>
      <c r="O78" s="332"/>
      <c r="P78" s="332"/>
      <c r="Q78" s="332"/>
      <c r="R78" s="332"/>
      <c r="S78" s="332"/>
      <c r="T78" s="332"/>
      <c r="U78" s="332"/>
      <c r="V78" s="332"/>
      <c r="W78" s="332"/>
      <c r="X78" s="332"/>
      <c r="Y78" s="332"/>
      <c r="Z78" s="332"/>
      <c r="AA78" s="332"/>
      <c r="AB78" s="332"/>
      <c r="AC78" s="332"/>
      <c r="AD78" s="332"/>
      <c r="AE78" s="332"/>
      <c r="AF78" s="230"/>
      <c r="AG78" s="211" t="s">
        <v>251</v>
      </c>
      <c r="AH78" s="211" t="s">
        <v>446</v>
      </c>
      <c r="AI78" s="269" t="s">
        <v>451</v>
      </c>
      <c r="AJ78" s="228"/>
      <c r="AK78" s="228"/>
      <c r="AL78" s="225"/>
      <c r="AM78" s="220"/>
      <c r="AN78" s="221"/>
      <c r="AQ78" s="259"/>
      <c r="AR78" s="181" t="s">
        <v>452</v>
      </c>
      <c r="AS78" s="191"/>
      <c r="AV78" s="259"/>
    </row>
    <row r="79" spans="1:81" s="258" customFormat="1" ht="65.25" customHeight="1" x14ac:dyDescent="0.25">
      <c r="A79" s="268" t="s">
        <v>449</v>
      </c>
      <c r="B79" s="354" t="s">
        <v>455</v>
      </c>
      <c r="C79" s="348" t="s">
        <v>48</v>
      </c>
      <c r="D79" s="355">
        <v>0.3</v>
      </c>
      <c r="E79" s="356"/>
      <c r="F79" s="357">
        <f t="shared" si="14"/>
        <v>0.3</v>
      </c>
      <c r="G79" s="332"/>
      <c r="H79" s="332"/>
      <c r="I79" s="332"/>
      <c r="J79" s="356">
        <v>0.3</v>
      </c>
      <c r="K79" s="332"/>
      <c r="L79" s="332"/>
      <c r="M79" s="332"/>
      <c r="N79" s="332"/>
      <c r="O79" s="332"/>
      <c r="P79" s="332"/>
      <c r="Q79" s="332"/>
      <c r="R79" s="332"/>
      <c r="S79" s="332"/>
      <c r="T79" s="332"/>
      <c r="U79" s="332"/>
      <c r="V79" s="332"/>
      <c r="W79" s="332"/>
      <c r="X79" s="332"/>
      <c r="Y79" s="332"/>
      <c r="Z79" s="332"/>
      <c r="AA79" s="332"/>
      <c r="AB79" s="332"/>
      <c r="AC79" s="332"/>
      <c r="AD79" s="332"/>
      <c r="AE79" s="332"/>
      <c r="AF79" s="230"/>
      <c r="AG79" s="211" t="s">
        <v>251</v>
      </c>
      <c r="AH79" s="211" t="s">
        <v>446</v>
      </c>
      <c r="AI79" s="269" t="s">
        <v>451</v>
      </c>
      <c r="AJ79" s="228"/>
      <c r="AK79" s="228"/>
      <c r="AL79" s="225"/>
      <c r="AM79" s="220"/>
      <c r="AN79" s="221"/>
      <c r="AQ79" s="259"/>
      <c r="AR79" s="181" t="s">
        <v>452</v>
      </c>
      <c r="AS79" s="191"/>
      <c r="AV79" s="259"/>
    </row>
    <row r="80" spans="1:81" s="258" customFormat="1" ht="54" customHeight="1" x14ac:dyDescent="0.25">
      <c r="A80" s="268" t="s">
        <v>449</v>
      </c>
      <c r="B80" s="354" t="s">
        <v>456</v>
      </c>
      <c r="C80" s="348" t="s">
        <v>21</v>
      </c>
      <c r="D80" s="355">
        <v>0.3</v>
      </c>
      <c r="E80" s="356"/>
      <c r="F80" s="357">
        <f t="shared" si="14"/>
        <v>0.3</v>
      </c>
      <c r="G80" s="332"/>
      <c r="H80" s="332"/>
      <c r="I80" s="332"/>
      <c r="J80" s="356">
        <v>0.3</v>
      </c>
      <c r="K80" s="332"/>
      <c r="L80" s="332"/>
      <c r="M80" s="332"/>
      <c r="N80" s="332"/>
      <c r="O80" s="332"/>
      <c r="P80" s="332"/>
      <c r="Q80" s="332"/>
      <c r="R80" s="332"/>
      <c r="S80" s="332"/>
      <c r="T80" s="332"/>
      <c r="U80" s="332"/>
      <c r="V80" s="332"/>
      <c r="W80" s="332"/>
      <c r="X80" s="332"/>
      <c r="Y80" s="332"/>
      <c r="Z80" s="332"/>
      <c r="AA80" s="332"/>
      <c r="AB80" s="332"/>
      <c r="AC80" s="332"/>
      <c r="AD80" s="332"/>
      <c r="AE80" s="332"/>
      <c r="AF80" s="230"/>
      <c r="AG80" s="211" t="s">
        <v>251</v>
      </c>
      <c r="AH80" s="211" t="s">
        <v>446</v>
      </c>
      <c r="AI80" s="269" t="s">
        <v>451</v>
      </c>
      <c r="AJ80" s="228"/>
      <c r="AK80" s="228"/>
      <c r="AL80" s="225"/>
      <c r="AM80" s="220"/>
      <c r="AN80" s="221"/>
      <c r="AQ80" s="259"/>
      <c r="AR80" s="181" t="s">
        <v>452</v>
      </c>
      <c r="AS80" s="191"/>
      <c r="AV80" s="259"/>
    </row>
    <row r="81" spans="1:83" s="258" customFormat="1" ht="69.75" customHeight="1" x14ac:dyDescent="0.25">
      <c r="A81" s="240">
        <v>-2</v>
      </c>
      <c r="B81" s="339" t="s">
        <v>457</v>
      </c>
      <c r="C81" s="336" t="s">
        <v>39</v>
      </c>
      <c r="D81" s="332">
        <v>8.24</v>
      </c>
      <c r="E81" s="332"/>
      <c r="F81" s="332">
        <f t="shared" si="14"/>
        <v>8.24</v>
      </c>
      <c r="G81" s="332">
        <v>2</v>
      </c>
      <c r="H81" s="332">
        <v>2</v>
      </c>
      <c r="I81" s="332"/>
      <c r="J81" s="332">
        <v>6.24</v>
      </c>
      <c r="K81" s="332"/>
      <c r="L81" s="332"/>
      <c r="M81" s="332"/>
      <c r="N81" s="332"/>
      <c r="O81" s="332"/>
      <c r="P81" s="332"/>
      <c r="Q81" s="332"/>
      <c r="R81" s="332"/>
      <c r="S81" s="332"/>
      <c r="T81" s="332"/>
      <c r="U81" s="332"/>
      <c r="V81" s="332"/>
      <c r="W81" s="332"/>
      <c r="X81" s="332"/>
      <c r="Y81" s="332"/>
      <c r="Z81" s="332"/>
      <c r="AA81" s="332"/>
      <c r="AB81" s="332"/>
      <c r="AC81" s="332"/>
      <c r="AD81" s="332"/>
      <c r="AE81" s="332"/>
      <c r="AF81" s="230" t="s">
        <v>298</v>
      </c>
      <c r="AG81" s="211" t="s">
        <v>251</v>
      </c>
      <c r="AH81" s="211" t="s">
        <v>458</v>
      </c>
      <c r="AI81" s="231" t="s">
        <v>641</v>
      </c>
      <c r="AJ81" s="228"/>
      <c r="AK81" s="228"/>
      <c r="AL81" s="225"/>
      <c r="AM81" s="220"/>
      <c r="AN81" s="220"/>
      <c r="AQ81" s="259"/>
      <c r="AR81" s="181" t="s">
        <v>459</v>
      </c>
      <c r="AS81" s="191"/>
      <c r="AV81" s="259"/>
      <c r="AY81" s="236">
        <f>SUBTOTAL(9,I81:AE81)+G81-F81</f>
        <v>0</v>
      </c>
      <c r="BQ81" s="235" t="s">
        <v>327</v>
      </c>
      <c r="CB81" s="258" t="s">
        <v>302</v>
      </c>
      <c r="CC81" s="258" t="s">
        <v>302</v>
      </c>
    </row>
    <row r="82" spans="1:83" s="258" customFormat="1" ht="42" customHeight="1" x14ac:dyDescent="0.25">
      <c r="A82" s="268" t="s">
        <v>449</v>
      </c>
      <c r="B82" s="354" t="s">
        <v>457</v>
      </c>
      <c r="C82" s="348" t="s">
        <v>39</v>
      </c>
      <c r="D82" s="332">
        <v>6.24</v>
      </c>
      <c r="E82" s="332"/>
      <c r="F82" s="332">
        <f t="shared" si="14"/>
        <v>6.24</v>
      </c>
      <c r="G82" s="356">
        <v>1.5</v>
      </c>
      <c r="H82" s="356">
        <v>1.5</v>
      </c>
      <c r="I82" s="356"/>
      <c r="J82" s="356">
        <f>J81-J83</f>
        <v>4.74</v>
      </c>
      <c r="K82" s="332"/>
      <c r="L82" s="332"/>
      <c r="M82" s="332"/>
      <c r="N82" s="332"/>
      <c r="O82" s="332"/>
      <c r="P82" s="332"/>
      <c r="Q82" s="332"/>
      <c r="R82" s="332"/>
      <c r="S82" s="332"/>
      <c r="T82" s="332"/>
      <c r="U82" s="332"/>
      <c r="V82" s="332"/>
      <c r="W82" s="332"/>
      <c r="X82" s="332"/>
      <c r="Y82" s="332"/>
      <c r="Z82" s="332"/>
      <c r="AA82" s="332"/>
      <c r="AB82" s="332"/>
      <c r="AC82" s="332"/>
      <c r="AD82" s="332"/>
      <c r="AE82" s="332"/>
      <c r="AF82" s="230"/>
      <c r="AG82" s="211" t="s">
        <v>251</v>
      </c>
      <c r="AH82" s="211" t="s">
        <v>458</v>
      </c>
      <c r="AI82" s="211"/>
      <c r="AJ82" s="228"/>
      <c r="AK82" s="228"/>
      <c r="AL82" s="225"/>
      <c r="AM82" s="220"/>
      <c r="AN82" s="220"/>
      <c r="AQ82" s="259"/>
      <c r="AR82" s="181" t="s">
        <v>452</v>
      </c>
      <c r="AS82" s="191"/>
      <c r="AV82" s="259"/>
    </row>
    <row r="83" spans="1:83" s="258" customFormat="1" ht="45" customHeight="1" x14ac:dyDescent="0.25">
      <c r="A83" s="268" t="s">
        <v>449</v>
      </c>
      <c r="B83" s="354" t="s">
        <v>457</v>
      </c>
      <c r="C83" s="348" t="s">
        <v>31</v>
      </c>
      <c r="D83" s="332">
        <v>2</v>
      </c>
      <c r="E83" s="332"/>
      <c r="F83" s="332">
        <f t="shared" si="14"/>
        <v>2</v>
      </c>
      <c r="G83" s="356">
        <v>0.5</v>
      </c>
      <c r="H83" s="356">
        <v>0.5</v>
      </c>
      <c r="I83" s="356"/>
      <c r="J83" s="356">
        <v>1.5</v>
      </c>
      <c r="K83" s="332"/>
      <c r="L83" s="332"/>
      <c r="M83" s="332"/>
      <c r="N83" s="332"/>
      <c r="O83" s="332"/>
      <c r="P83" s="332"/>
      <c r="Q83" s="332"/>
      <c r="R83" s="332"/>
      <c r="S83" s="332"/>
      <c r="T83" s="332"/>
      <c r="U83" s="332"/>
      <c r="V83" s="332"/>
      <c r="W83" s="332"/>
      <c r="X83" s="332"/>
      <c r="Y83" s="332"/>
      <c r="Z83" s="332"/>
      <c r="AA83" s="332"/>
      <c r="AB83" s="332"/>
      <c r="AC83" s="332"/>
      <c r="AD83" s="332"/>
      <c r="AE83" s="332"/>
      <c r="AF83" s="230"/>
      <c r="AG83" s="211" t="s">
        <v>251</v>
      </c>
      <c r="AH83" s="211" t="s">
        <v>458</v>
      </c>
      <c r="AI83" s="211"/>
      <c r="AJ83" s="228"/>
      <c r="AK83" s="228"/>
      <c r="AL83" s="225"/>
      <c r="AM83" s="220"/>
      <c r="AN83" s="220"/>
      <c r="AQ83" s="259"/>
      <c r="AR83" s="181" t="s">
        <v>452</v>
      </c>
      <c r="AS83" s="191"/>
      <c r="AV83" s="259"/>
    </row>
    <row r="84" spans="1:83" s="208" customFormat="1" ht="30.75" customHeight="1" x14ac:dyDescent="0.25">
      <c r="A84" s="459" t="s">
        <v>461</v>
      </c>
      <c r="B84" s="349" t="s">
        <v>103</v>
      </c>
      <c r="C84" s="336"/>
      <c r="D84" s="332"/>
      <c r="E84" s="332"/>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2"/>
      <c r="AD84" s="332"/>
      <c r="AE84" s="332"/>
      <c r="AF84" s="230"/>
      <c r="AG84" s="457"/>
      <c r="AH84" s="270"/>
      <c r="AI84" s="457"/>
      <c r="AJ84" s="209"/>
      <c r="AK84" s="209"/>
      <c r="AL84" s="225"/>
      <c r="AM84" s="209"/>
      <c r="AN84" s="209"/>
      <c r="AQ84" s="229"/>
      <c r="AS84" s="229"/>
      <c r="AV84" s="229"/>
    </row>
    <row r="85" spans="1:83" s="208" customFormat="1" ht="56.25" customHeight="1" x14ac:dyDescent="0.25">
      <c r="A85" s="240">
        <v>-1</v>
      </c>
      <c r="B85" s="339" t="s">
        <v>462</v>
      </c>
      <c r="C85" s="336" t="s">
        <v>40</v>
      </c>
      <c r="D85" s="332">
        <v>0.5</v>
      </c>
      <c r="E85" s="332"/>
      <c r="F85" s="332">
        <f t="shared" si="13"/>
        <v>0.5</v>
      </c>
      <c r="G85" s="332"/>
      <c r="H85" s="332"/>
      <c r="I85" s="332">
        <v>0.5</v>
      </c>
      <c r="J85" s="332"/>
      <c r="K85" s="332"/>
      <c r="L85" s="332"/>
      <c r="M85" s="332"/>
      <c r="N85" s="332"/>
      <c r="O85" s="332"/>
      <c r="P85" s="332"/>
      <c r="Q85" s="332"/>
      <c r="R85" s="332"/>
      <c r="S85" s="332"/>
      <c r="T85" s="332"/>
      <c r="U85" s="332"/>
      <c r="V85" s="332"/>
      <c r="W85" s="332"/>
      <c r="X85" s="332"/>
      <c r="Y85" s="332"/>
      <c r="Z85" s="332"/>
      <c r="AA85" s="332"/>
      <c r="AB85" s="332"/>
      <c r="AC85" s="332"/>
      <c r="AD85" s="332"/>
      <c r="AE85" s="332"/>
      <c r="AF85" s="230" t="s">
        <v>298</v>
      </c>
      <c r="AG85" s="211" t="s">
        <v>249</v>
      </c>
      <c r="AH85" s="211" t="s">
        <v>463</v>
      </c>
      <c r="AI85" s="211" t="s">
        <v>299</v>
      </c>
      <c r="AJ85" s="228"/>
      <c r="AK85" s="228"/>
      <c r="AL85" s="225"/>
      <c r="AM85" s="209"/>
      <c r="AN85" s="209"/>
      <c r="AQ85" s="229"/>
      <c r="AS85" s="229"/>
      <c r="AV85" s="229"/>
      <c r="AY85" s="236">
        <f>SUBTOTAL(9,I85:AE85)+G85-F85</f>
        <v>0</v>
      </c>
      <c r="BS85" s="208" t="s">
        <v>301</v>
      </c>
      <c r="CD85" s="208" t="s">
        <v>302</v>
      </c>
      <c r="CE85" s="208" t="s">
        <v>302</v>
      </c>
    </row>
    <row r="86" spans="1:83" s="208" customFormat="1" ht="38.25" customHeight="1" x14ac:dyDescent="0.25">
      <c r="A86" s="459" t="s">
        <v>464</v>
      </c>
      <c r="B86" s="349" t="s">
        <v>105</v>
      </c>
      <c r="C86" s="336"/>
      <c r="D86" s="332"/>
      <c r="E86" s="332"/>
      <c r="F86" s="332"/>
      <c r="G86" s="332"/>
      <c r="H86" s="332"/>
      <c r="I86" s="332"/>
      <c r="J86" s="332"/>
      <c r="K86" s="332"/>
      <c r="L86" s="332"/>
      <c r="M86" s="332"/>
      <c r="N86" s="332"/>
      <c r="O86" s="332"/>
      <c r="P86" s="332"/>
      <c r="Q86" s="332"/>
      <c r="R86" s="332"/>
      <c r="S86" s="332"/>
      <c r="T86" s="332"/>
      <c r="U86" s="332"/>
      <c r="V86" s="332"/>
      <c r="W86" s="332"/>
      <c r="X86" s="332"/>
      <c r="Y86" s="332"/>
      <c r="Z86" s="332"/>
      <c r="AA86" s="332"/>
      <c r="AB86" s="332"/>
      <c r="AC86" s="332"/>
      <c r="AD86" s="332"/>
      <c r="AE86" s="332"/>
      <c r="AF86" s="271"/>
      <c r="AG86" s="457"/>
      <c r="AH86" s="457"/>
      <c r="AI86" s="455"/>
      <c r="AJ86" s="209"/>
      <c r="AK86" s="209"/>
      <c r="AL86" s="225"/>
      <c r="AM86" s="209"/>
      <c r="AN86" s="209"/>
      <c r="AQ86" s="229"/>
      <c r="AS86" s="229"/>
      <c r="AV86" s="229"/>
    </row>
    <row r="87" spans="1:83" s="234" customFormat="1" ht="112.5" customHeight="1" x14ac:dyDescent="0.25">
      <c r="A87" s="240">
        <v>-1</v>
      </c>
      <c r="B87" s="358" t="s">
        <v>465</v>
      </c>
      <c r="C87" s="336" t="s">
        <v>41</v>
      </c>
      <c r="D87" s="332">
        <v>5.4</v>
      </c>
      <c r="E87" s="332">
        <f>D87-F87</f>
        <v>5.25</v>
      </c>
      <c r="F87" s="332">
        <f t="shared" si="13"/>
        <v>0.15</v>
      </c>
      <c r="G87" s="332"/>
      <c r="H87" s="332"/>
      <c r="I87" s="332"/>
      <c r="J87" s="332"/>
      <c r="K87" s="332"/>
      <c r="L87" s="332"/>
      <c r="M87" s="332"/>
      <c r="N87" s="332"/>
      <c r="O87" s="332"/>
      <c r="P87" s="332"/>
      <c r="Q87" s="332"/>
      <c r="R87" s="332"/>
      <c r="S87" s="332"/>
      <c r="T87" s="332"/>
      <c r="U87" s="332"/>
      <c r="V87" s="332"/>
      <c r="W87" s="332"/>
      <c r="X87" s="332">
        <v>0.15</v>
      </c>
      <c r="Y87" s="332"/>
      <c r="Z87" s="332"/>
      <c r="AA87" s="332"/>
      <c r="AB87" s="332"/>
      <c r="AC87" s="332"/>
      <c r="AD87" s="332"/>
      <c r="AE87" s="332"/>
      <c r="AF87" s="230" t="s">
        <v>298</v>
      </c>
      <c r="AG87" s="211" t="s">
        <v>242</v>
      </c>
      <c r="AH87" s="211" t="s">
        <v>466</v>
      </c>
      <c r="AI87" s="273" t="s">
        <v>650</v>
      </c>
      <c r="AJ87" s="228"/>
      <c r="AK87" s="228"/>
      <c r="AL87" s="225"/>
      <c r="AM87" s="232"/>
      <c r="AN87" s="274" t="s">
        <v>467</v>
      </c>
      <c r="AQ87" s="235" t="s">
        <v>422</v>
      </c>
      <c r="AS87" s="235"/>
      <c r="AU87" s="234" t="s">
        <v>326</v>
      </c>
      <c r="AV87" s="235"/>
      <c r="AY87" s="236">
        <f>SUBTOTAL(9,I87:AE87)+G87-F87</f>
        <v>0</v>
      </c>
      <c r="BQ87" s="235" t="s">
        <v>327</v>
      </c>
      <c r="CB87" s="234" t="s">
        <v>302</v>
      </c>
      <c r="CC87" s="234" t="s">
        <v>302</v>
      </c>
    </row>
    <row r="88" spans="1:83" s="242" customFormat="1" ht="105.75" customHeight="1" x14ac:dyDescent="0.25">
      <c r="A88" s="240">
        <v>-2</v>
      </c>
      <c r="B88" s="346" t="s">
        <v>468</v>
      </c>
      <c r="C88" s="340" t="s">
        <v>41</v>
      </c>
      <c r="D88" s="332">
        <v>5</v>
      </c>
      <c r="E88" s="332"/>
      <c r="F88" s="332">
        <f t="shared" si="13"/>
        <v>5</v>
      </c>
      <c r="G88" s="332">
        <v>2</v>
      </c>
      <c r="H88" s="332">
        <v>2</v>
      </c>
      <c r="I88" s="332"/>
      <c r="J88" s="332">
        <v>2.5</v>
      </c>
      <c r="K88" s="332"/>
      <c r="L88" s="332"/>
      <c r="M88" s="332"/>
      <c r="N88" s="332"/>
      <c r="O88" s="332"/>
      <c r="P88" s="332"/>
      <c r="Q88" s="332"/>
      <c r="R88" s="332"/>
      <c r="S88" s="332"/>
      <c r="T88" s="332"/>
      <c r="U88" s="332"/>
      <c r="V88" s="332"/>
      <c r="W88" s="332"/>
      <c r="X88" s="332">
        <v>0.5</v>
      </c>
      <c r="Y88" s="332"/>
      <c r="Z88" s="332"/>
      <c r="AA88" s="332"/>
      <c r="AB88" s="332"/>
      <c r="AC88" s="332"/>
      <c r="AD88" s="332"/>
      <c r="AE88" s="332"/>
      <c r="AF88" s="230" t="s">
        <v>298</v>
      </c>
      <c r="AG88" s="228" t="s">
        <v>469</v>
      </c>
      <c r="AH88" s="228" t="s">
        <v>466</v>
      </c>
      <c r="AI88" s="255" t="s">
        <v>648</v>
      </c>
      <c r="AJ88" s="214" t="s">
        <v>335</v>
      </c>
      <c r="AK88" s="228" t="s">
        <v>336</v>
      </c>
      <c r="AL88" s="225"/>
      <c r="AM88" s="221"/>
      <c r="AN88" s="275" t="s">
        <v>470</v>
      </c>
      <c r="AR88" s="242" t="s">
        <v>471</v>
      </c>
      <c r="AY88" s="236">
        <f>SUBTOTAL(9,I88:AE88)+G88-F88</f>
        <v>0</v>
      </c>
      <c r="BQ88" s="235" t="s">
        <v>386</v>
      </c>
      <c r="BR88" s="276" t="s">
        <v>442</v>
      </c>
      <c r="CB88" s="242" t="s">
        <v>302</v>
      </c>
      <c r="CC88" s="242" t="s">
        <v>302</v>
      </c>
    </row>
    <row r="89" spans="1:83" s="234" customFormat="1" ht="57" customHeight="1" x14ac:dyDescent="0.25">
      <c r="A89" s="459" t="s">
        <v>472</v>
      </c>
      <c r="B89" s="349" t="s">
        <v>473</v>
      </c>
      <c r="C89" s="336"/>
      <c r="D89" s="332"/>
      <c r="E89" s="332"/>
      <c r="F89" s="332">
        <f t="shared" si="13"/>
        <v>0</v>
      </c>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2"/>
      <c r="AF89" s="230"/>
      <c r="AG89" s="211"/>
      <c r="AH89" s="228"/>
      <c r="AI89" s="211"/>
      <c r="AJ89" s="232"/>
      <c r="AK89" s="232"/>
      <c r="AL89" s="225"/>
      <c r="AM89" s="232"/>
      <c r="AN89" s="232"/>
      <c r="AQ89" s="235"/>
      <c r="AS89" s="235"/>
      <c r="AV89" s="235"/>
    </row>
    <row r="90" spans="1:83" s="234" customFormat="1" ht="161.25" customHeight="1" x14ac:dyDescent="0.25">
      <c r="A90" s="240">
        <v>-1</v>
      </c>
      <c r="B90" s="339" t="s">
        <v>474</v>
      </c>
      <c r="C90" s="336" t="s">
        <v>45</v>
      </c>
      <c r="D90" s="332">
        <v>0.43</v>
      </c>
      <c r="E90" s="332">
        <f>D90-F90</f>
        <v>1.0000000000000009E-2</v>
      </c>
      <c r="F90" s="332">
        <f t="shared" si="13"/>
        <v>0.42</v>
      </c>
      <c r="G90" s="332"/>
      <c r="H90" s="332"/>
      <c r="I90" s="332">
        <v>0.42</v>
      </c>
      <c r="J90" s="332"/>
      <c r="K90" s="332"/>
      <c r="L90" s="332"/>
      <c r="M90" s="332"/>
      <c r="N90" s="332"/>
      <c r="O90" s="332"/>
      <c r="P90" s="332"/>
      <c r="Q90" s="332"/>
      <c r="R90" s="332"/>
      <c r="S90" s="332"/>
      <c r="T90" s="332"/>
      <c r="U90" s="332"/>
      <c r="V90" s="332"/>
      <c r="W90" s="332"/>
      <c r="X90" s="332"/>
      <c r="Y90" s="332"/>
      <c r="Z90" s="332"/>
      <c r="AA90" s="332"/>
      <c r="AB90" s="332"/>
      <c r="AC90" s="332"/>
      <c r="AD90" s="332"/>
      <c r="AE90" s="332"/>
      <c r="AF90" s="230" t="s">
        <v>298</v>
      </c>
      <c r="AG90" s="211" t="s">
        <v>250</v>
      </c>
      <c r="AH90" s="211" t="s">
        <v>475</v>
      </c>
      <c r="AI90" s="231" t="s">
        <v>653</v>
      </c>
      <c r="AJ90" s="211"/>
      <c r="AK90" s="211"/>
      <c r="AL90" s="225"/>
      <c r="AM90" s="232"/>
      <c r="AN90" s="260"/>
      <c r="AQ90" s="235" t="s">
        <v>422</v>
      </c>
      <c r="AS90" s="235"/>
      <c r="AV90" s="235"/>
      <c r="AY90" s="236">
        <f>SUBTOTAL(9,I90:AE90)+G90-F90</f>
        <v>0</v>
      </c>
      <c r="BQ90" s="235" t="s">
        <v>476</v>
      </c>
      <c r="BR90" s="235" t="s">
        <v>477</v>
      </c>
      <c r="BS90" s="234" t="s">
        <v>301</v>
      </c>
      <c r="CC90" s="234" t="s">
        <v>302</v>
      </c>
    </row>
    <row r="91" spans="1:83" s="234" customFormat="1" ht="72" customHeight="1" x14ac:dyDescent="0.25">
      <c r="A91" s="240">
        <v>-2</v>
      </c>
      <c r="B91" s="359" t="s">
        <v>478</v>
      </c>
      <c r="C91" s="336" t="s">
        <v>45</v>
      </c>
      <c r="D91" s="360">
        <v>45.3</v>
      </c>
      <c r="E91" s="332"/>
      <c r="F91" s="360">
        <v>45.3</v>
      </c>
      <c r="G91" s="360">
        <v>45.3</v>
      </c>
      <c r="H91" s="360">
        <v>45.3</v>
      </c>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2"/>
      <c r="AF91" s="230"/>
      <c r="AG91" s="211" t="s">
        <v>250</v>
      </c>
      <c r="AH91" s="211" t="s">
        <v>479</v>
      </c>
      <c r="AI91" s="231" t="s">
        <v>641</v>
      </c>
      <c r="AJ91" s="211"/>
      <c r="AK91" s="211"/>
      <c r="AL91" s="225"/>
      <c r="AM91" s="232"/>
      <c r="AN91" s="260"/>
      <c r="AQ91" s="235"/>
      <c r="AS91" s="235"/>
      <c r="AV91" s="235"/>
      <c r="AY91" s="236"/>
      <c r="BQ91" s="235" t="s">
        <v>480</v>
      </c>
      <c r="BR91" s="235"/>
      <c r="BS91" s="235" t="s">
        <v>481</v>
      </c>
      <c r="CB91" s="234" t="s">
        <v>302</v>
      </c>
      <c r="CC91" s="234" t="s">
        <v>302</v>
      </c>
    </row>
    <row r="92" spans="1:83" s="234" customFormat="1" ht="24" customHeight="1" x14ac:dyDescent="0.25">
      <c r="A92" s="459" t="s">
        <v>482</v>
      </c>
      <c r="B92" s="342" t="s">
        <v>116</v>
      </c>
      <c r="C92" s="336"/>
      <c r="D92" s="332"/>
      <c r="E92" s="332"/>
      <c r="F92" s="332"/>
      <c r="G92" s="332"/>
      <c r="H92" s="332"/>
      <c r="I92" s="332"/>
      <c r="J92" s="332"/>
      <c r="K92" s="332"/>
      <c r="L92" s="332"/>
      <c r="M92" s="332"/>
      <c r="N92" s="332"/>
      <c r="O92" s="332"/>
      <c r="P92" s="332"/>
      <c r="Q92" s="332"/>
      <c r="R92" s="332"/>
      <c r="S92" s="332"/>
      <c r="T92" s="332"/>
      <c r="U92" s="332"/>
      <c r="V92" s="332"/>
      <c r="W92" s="332"/>
      <c r="X92" s="332"/>
      <c r="Y92" s="332"/>
      <c r="Z92" s="332"/>
      <c r="AA92" s="332"/>
      <c r="AB92" s="332"/>
      <c r="AC92" s="332"/>
      <c r="AD92" s="332"/>
      <c r="AE92" s="332"/>
      <c r="AF92" s="230"/>
      <c r="AG92" s="211"/>
      <c r="AH92" s="211"/>
      <c r="AI92" s="211"/>
      <c r="AJ92" s="232"/>
      <c r="AK92" s="232"/>
      <c r="AL92" s="225"/>
      <c r="AM92" s="232"/>
      <c r="AN92" s="232"/>
      <c r="AQ92" s="235"/>
      <c r="AS92" s="235"/>
      <c r="AV92" s="235"/>
    </row>
    <row r="93" spans="1:83" s="242" customFormat="1" ht="75.599999999999994" customHeight="1" x14ac:dyDescent="0.25">
      <c r="A93" s="240">
        <v>-1</v>
      </c>
      <c r="B93" s="351" t="s">
        <v>483</v>
      </c>
      <c r="C93" s="340" t="s">
        <v>47</v>
      </c>
      <c r="D93" s="332">
        <v>0.05</v>
      </c>
      <c r="E93" s="332"/>
      <c r="F93" s="332">
        <f t="shared" si="13"/>
        <v>0.05</v>
      </c>
      <c r="G93" s="332"/>
      <c r="H93" s="332"/>
      <c r="I93" s="332"/>
      <c r="J93" s="332">
        <v>0.05</v>
      </c>
      <c r="K93" s="332"/>
      <c r="L93" s="332"/>
      <c r="M93" s="332"/>
      <c r="N93" s="332"/>
      <c r="O93" s="332"/>
      <c r="P93" s="332"/>
      <c r="Q93" s="332"/>
      <c r="R93" s="332"/>
      <c r="S93" s="332"/>
      <c r="T93" s="332"/>
      <c r="U93" s="332"/>
      <c r="V93" s="332"/>
      <c r="W93" s="332"/>
      <c r="X93" s="332"/>
      <c r="Y93" s="332"/>
      <c r="Z93" s="332"/>
      <c r="AA93" s="332"/>
      <c r="AB93" s="332"/>
      <c r="AC93" s="332"/>
      <c r="AD93" s="332"/>
      <c r="AE93" s="332"/>
      <c r="AF93" s="230" t="s">
        <v>298</v>
      </c>
      <c r="AG93" s="211" t="s">
        <v>247</v>
      </c>
      <c r="AH93" s="211" t="s">
        <v>484</v>
      </c>
      <c r="AI93" s="231" t="s">
        <v>647</v>
      </c>
      <c r="AJ93" s="228"/>
      <c r="AK93" s="228"/>
      <c r="AL93" s="225"/>
      <c r="AM93" s="221"/>
      <c r="AN93" s="221" t="s">
        <v>485</v>
      </c>
      <c r="AY93" s="236">
        <f>SUBTOTAL(9,I93:AE93)+G93-F93</f>
        <v>0</v>
      </c>
      <c r="BQ93" s="235" t="s">
        <v>327</v>
      </c>
      <c r="CB93" s="242" t="s">
        <v>302</v>
      </c>
      <c r="CC93" s="242" t="s">
        <v>302</v>
      </c>
    </row>
    <row r="94" spans="1:83" s="242" customFormat="1" ht="126" customHeight="1" x14ac:dyDescent="0.25">
      <c r="A94" s="240">
        <v>-2</v>
      </c>
      <c r="B94" s="351" t="s">
        <v>486</v>
      </c>
      <c r="C94" s="340" t="s">
        <v>47</v>
      </c>
      <c r="D94" s="332">
        <v>0.03</v>
      </c>
      <c r="E94" s="332"/>
      <c r="F94" s="332">
        <f t="shared" si="13"/>
        <v>0.03</v>
      </c>
      <c r="G94" s="332"/>
      <c r="H94" s="332"/>
      <c r="I94" s="332"/>
      <c r="J94" s="332"/>
      <c r="K94" s="332"/>
      <c r="L94" s="332"/>
      <c r="M94" s="332"/>
      <c r="N94" s="332"/>
      <c r="O94" s="332"/>
      <c r="P94" s="332"/>
      <c r="Q94" s="332"/>
      <c r="R94" s="332"/>
      <c r="S94" s="332"/>
      <c r="T94" s="332"/>
      <c r="U94" s="332"/>
      <c r="V94" s="332"/>
      <c r="W94" s="332"/>
      <c r="X94" s="332">
        <v>0.03</v>
      </c>
      <c r="Y94" s="332"/>
      <c r="Z94" s="332"/>
      <c r="AA94" s="332"/>
      <c r="AB94" s="332"/>
      <c r="AC94" s="332"/>
      <c r="AD94" s="332"/>
      <c r="AE94" s="332"/>
      <c r="AF94" s="230" t="s">
        <v>298</v>
      </c>
      <c r="AG94" s="211" t="s">
        <v>242</v>
      </c>
      <c r="AH94" s="211" t="s">
        <v>487</v>
      </c>
      <c r="AI94" s="211" t="s">
        <v>488</v>
      </c>
      <c r="AJ94" s="228"/>
      <c r="AK94" s="228"/>
      <c r="AL94" s="225"/>
      <c r="AM94" s="221"/>
      <c r="AN94" s="221"/>
      <c r="AY94" s="236">
        <f>SUBTOTAL(9,I94:AE94)+G94-F94</f>
        <v>0</v>
      </c>
      <c r="BR94" s="245" t="s">
        <v>313</v>
      </c>
      <c r="BS94" s="242" t="s">
        <v>301</v>
      </c>
      <c r="CC94" s="242" t="s">
        <v>302</v>
      </c>
    </row>
    <row r="95" spans="1:83" s="258" customFormat="1" ht="57.75" customHeight="1" x14ac:dyDescent="0.25">
      <c r="A95" s="459" t="s">
        <v>77</v>
      </c>
      <c r="B95" s="337" t="s">
        <v>489</v>
      </c>
      <c r="C95" s="336"/>
      <c r="D95" s="332"/>
      <c r="E95" s="332"/>
      <c r="F95" s="332">
        <f t="shared" si="13"/>
        <v>0</v>
      </c>
      <c r="G95" s="332"/>
      <c r="H95" s="332"/>
      <c r="I95" s="332"/>
      <c r="J95" s="332"/>
      <c r="K95" s="332"/>
      <c r="L95" s="332">
        <v>0</v>
      </c>
      <c r="M95" s="332">
        <v>0</v>
      </c>
      <c r="N95" s="332"/>
      <c r="O95" s="332"/>
      <c r="P95" s="332"/>
      <c r="Q95" s="332"/>
      <c r="R95" s="332"/>
      <c r="S95" s="332"/>
      <c r="T95" s="332"/>
      <c r="U95" s="332"/>
      <c r="V95" s="332"/>
      <c r="W95" s="332"/>
      <c r="X95" s="332"/>
      <c r="Y95" s="332"/>
      <c r="Z95" s="332"/>
      <c r="AA95" s="332"/>
      <c r="AB95" s="332"/>
      <c r="AC95" s="332"/>
      <c r="AD95" s="332"/>
      <c r="AE95" s="332"/>
      <c r="AF95" s="224"/>
      <c r="AG95" s="224"/>
      <c r="AH95" s="224"/>
      <c r="AI95" s="224"/>
      <c r="AJ95" s="220"/>
      <c r="AK95" s="220"/>
      <c r="AL95" s="225"/>
      <c r="AM95" s="220"/>
      <c r="AN95" s="220"/>
      <c r="AQ95" s="259"/>
      <c r="AS95" s="259"/>
      <c r="AV95" s="259"/>
    </row>
    <row r="96" spans="1:83" s="258" customFormat="1" ht="26.25" customHeight="1" x14ac:dyDescent="0.25">
      <c r="A96" s="459" t="s">
        <v>295</v>
      </c>
      <c r="B96" s="333" t="s">
        <v>490</v>
      </c>
      <c r="C96" s="336"/>
      <c r="D96" s="332"/>
      <c r="E96" s="332"/>
      <c r="F96" s="332"/>
      <c r="G96" s="332"/>
      <c r="H96" s="332"/>
      <c r="I96" s="332"/>
      <c r="J96" s="332"/>
      <c r="K96" s="332"/>
      <c r="L96" s="332"/>
      <c r="M96" s="332"/>
      <c r="N96" s="332"/>
      <c r="O96" s="332"/>
      <c r="P96" s="332"/>
      <c r="Q96" s="332"/>
      <c r="R96" s="332"/>
      <c r="S96" s="332"/>
      <c r="T96" s="332"/>
      <c r="U96" s="332"/>
      <c r="V96" s="332"/>
      <c r="W96" s="332"/>
      <c r="X96" s="332"/>
      <c r="Y96" s="332"/>
      <c r="Z96" s="332"/>
      <c r="AA96" s="332"/>
      <c r="AB96" s="332"/>
      <c r="AC96" s="332"/>
      <c r="AD96" s="332"/>
      <c r="AE96" s="332"/>
      <c r="AF96" s="224"/>
      <c r="AG96" s="218"/>
      <c r="AH96" s="218"/>
      <c r="AI96" s="224"/>
      <c r="AJ96" s="220"/>
      <c r="AK96" s="220"/>
      <c r="AL96" s="225"/>
      <c r="AM96" s="220"/>
      <c r="AN96" s="220"/>
      <c r="AQ96" s="259"/>
      <c r="AS96" s="259"/>
      <c r="AV96" s="259"/>
    </row>
    <row r="97" spans="1:84" s="208" customFormat="1" ht="30" customHeight="1" x14ac:dyDescent="0.25">
      <c r="A97" s="459" t="s">
        <v>200</v>
      </c>
      <c r="B97" s="361" t="s">
        <v>491</v>
      </c>
      <c r="C97" s="334"/>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277"/>
      <c r="AG97" s="457"/>
      <c r="AH97" s="455"/>
      <c r="AI97" s="278"/>
      <c r="AJ97" s="460"/>
      <c r="AK97" s="460"/>
      <c r="AL97" s="225"/>
      <c r="AM97" s="209"/>
      <c r="AN97" s="209"/>
      <c r="AQ97" s="229"/>
      <c r="AS97" s="229"/>
      <c r="AV97" s="229"/>
    </row>
    <row r="98" spans="1:84" s="234" customFormat="1" ht="42" customHeight="1" x14ac:dyDescent="0.25">
      <c r="A98" s="240">
        <v>-1</v>
      </c>
      <c r="B98" s="339" t="s">
        <v>492</v>
      </c>
      <c r="C98" s="336" t="s">
        <v>21</v>
      </c>
      <c r="D98" s="332">
        <v>7.0000000000000007E-2</v>
      </c>
      <c r="E98" s="332"/>
      <c r="F98" s="332">
        <f t="shared" si="13"/>
        <v>7.0000000000000007E-2</v>
      </c>
      <c r="G98" s="332"/>
      <c r="H98" s="332"/>
      <c r="I98" s="332">
        <v>7.0000000000000007E-2</v>
      </c>
      <c r="J98" s="332"/>
      <c r="K98" s="332"/>
      <c r="L98" s="332"/>
      <c r="M98" s="332"/>
      <c r="N98" s="332"/>
      <c r="O98" s="332"/>
      <c r="P98" s="332"/>
      <c r="Q98" s="332"/>
      <c r="R98" s="332"/>
      <c r="S98" s="332"/>
      <c r="T98" s="332"/>
      <c r="U98" s="332"/>
      <c r="V98" s="332"/>
      <c r="W98" s="332"/>
      <c r="X98" s="332"/>
      <c r="Y98" s="332"/>
      <c r="Z98" s="332"/>
      <c r="AA98" s="332"/>
      <c r="AB98" s="332"/>
      <c r="AC98" s="332"/>
      <c r="AD98" s="332"/>
      <c r="AE98" s="332"/>
      <c r="AF98" s="230" t="s">
        <v>493</v>
      </c>
      <c r="AG98" s="211" t="s">
        <v>251</v>
      </c>
      <c r="AH98" s="211" t="s">
        <v>494</v>
      </c>
      <c r="AI98" s="247" t="s">
        <v>495</v>
      </c>
      <c r="AJ98" s="211"/>
      <c r="AK98" s="211"/>
      <c r="AL98" s="225"/>
      <c r="AM98" s="232"/>
      <c r="AN98" s="232"/>
      <c r="AQ98" s="235"/>
      <c r="AS98" s="235"/>
      <c r="AV98" s="235"/>
      <c r="BR98" s="235" t="s">
        <v>496</v>
      </c>
      <c r="CD98" s="234" t="s">
        <v>302</v>
      </c>
      <c r="CE98" s="234" t="s">
        <v>302</v>
      </c>
    </row>
    <row r="99" spans="1:84" ht="97.5" customHeight="1" x14ac:dyDescent="0.25">
      <c r="A99" s="240">
        <v>-2</v>
      </c>
      <c r="B99" s="330" t="s">
        <v>497</v>
      </c>
      <c r="C99" s="336" t="s">
        <v>21</v>
      </c>
      <c r="D99" s="332">
        <v>0.56000000000000005</v>
      </c>
      <c r="E99" s="332"/>
      <c r="F99" s="332">
        <f t="shared" si="13"/>
        <v>0.56000000000000005</v>
      </c>
      <c r="G99" s="332"/>
      <c r="H99" s="332"/>
      <c r="I99" s="332"/>
      <c r="J99" s="332">
        <v>0.53</v>
      </c>
      <c r="K99" s="332"/>
      <c r="L99" s="332"/>
      <c r="M99" s="332"/>
      <c r="N99" s="332"/>
      <c r="O99" s="332"/>
      <c r="P99" s="332"/>
      <c r="Q99" s="332"/>
      <c r="R99" s="332"/>
      <c r="S99" s="332"/>
      <c r="T99" s="332"/>
      <c r="U99" s="332"/>
      <c r="V99" s="332"/>
      <c r="W99" s="332">
        <v>0.03</v>
      </c>
      <c r="X99" s="332"/>
      <c r="Y99" s="332"/>
      <c r="Z99" s="332"/>
      <c r="AA99" s="332"/>
      <c r="AB99" s="332"/>
      <c r="AC99" s="332"/>
      <c r="AD99" s="332"/>
      <c r="AE99" s="332"/>
      <c r="AF99" s="230" t="s">
        <v>493</v>
      </c>
      <c r="AG99" s="224" t="s">
        <v>305</v>
      </c>
      <c r="AH99" s="224" t="s">
        <v>498</v>
      </c>
      <c r="AI99" s="224" t="s">
        <v>499</v>
      </c>
      <c r="AJ99" s="220"/>
      <c r="AK99" s="220"/>
      <c r="AL99" s="225"/>
      <c r="AM99" s="220" t="s">
        <v>310</v>
      </c>
      <c r="AN99" s="220"/>
      <c r="BQ99" s="234"/>
      <c r="BR99" s="235" t="s">
        <v>496</v>
      </c>
      <c r="CD99" s="181" t="s">
        <v>302</v>
      </c>
      <c r="CE99" s="181" t="s">
        <v>302</v>
      </c>
    </row>
    <row r="100" spans="1:84" s="234" customFormat="1" ht="46.5" customHeight="1" x14ac:dyDescent="0.25">
      <c r="A100" s="240">
        <v>-3</v>
      </c>
      <c r="B100" s="339" t="s">
        <v>500</v>
      </c>
      <c r="C100" s="336" t="s">
        <v>21</v>
      </c>
      <c r="D100" s="332">
        <v>0.09</v>
      </c>
      <c r="E100" s="332"/>
      <c r="F100" s="332">
        <f t="shared" si="13"/>
        <v>0.09</v>
      </c>
      <c r="G100" s="332">
        <v>0.09</v>
      </c>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2"/>
      <c r="AF100" s="230" t="s">
        <v>493</v>
      </c>
      <c r="AG100" s="211" t="s">
        <v>248</v>
      </c>
      <c r="AH100" s="211" t="s">
        <v>635</v>
      </c>
      <c r="AI100" s="211" t="s">
        <v>460</v>
      </c>
      <c r="AJ100" s="210"/>
      <c r="AK100" s="210"/>
      <c r="AL100" s="225" t="s">
        <v>413</v>
      </c>
      <c r="AM100" s="232"/>
      <c r="AN100" s="232"/>
      <c r="AQ100" s="235"/>
      <c r="AS100" s="235"/>
      <c r="AV100" s="235"/>
      <c r="BR100" s="235" t="s">
        <v>496</v>
      </c>
      <c r="CD100" s="234" t="s">
        <v>302</v>
      </c>
      <c r="CE100" s="234" t="s">
        <v>302</v>
      </c>
    </row>
    <row r="101" spans="1:84" s="234" customFormat="1" ht="52.5" customHeight="1" x14ac:dyDescent="0.25">
      <c r="A101" s="240">
        <v>-4</v>
      </c>
      <c r="B101" s="339" t="s">
        <v>501</v>
      </c>
      <c r="C101" s="336" t="s">
        <v>21</v>
      </c>
      <c r="D101" s="332">
        <v>7.0000000000000007E-2</v>
      </c>
      <c r="E101" s="332"/>
      <c r="F101" s="332">
        <f t="shared" si="13"/>
        <v>7.0000000000000007E-2</v>
      </c>
      <c r="G101" s="332">
        <v>7.0000000000000007E-2</v>
      </c>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230" t="s">
        <v>493</v>
      </c>
      <c r="AG101" s="211" t="s">
        <v>250</v>
      </c>
      <c r="AH101" s="211" t="s">
        <v>502</v>
      </c>
      <c r="AI101" s="231" t="s">
        <v>412</v>
      </c>
      <c r="AJ101" s="231"/>
      <c r="AK101" s="231"/>
      <c r="AL101" s="280"/>
      <c r="AM101" s="232"/>
      <c r="AN101" s="260"/>
      <c r="AQ101" s="235"/>
      <c r="AS101" s="235"/>
      <c r="AV101" s="235"/>
      <c r="CD101" s="234" t="s">
        <v>302</v>
      </c>
      <c r="CE101" s="234" t="s">
        <v>302</v>
      </c>
    </row>
    <row r="102" spans="1:84" s="256" customFormat="1" ht="41.25" customHeight="1" x14ac:dyDescent="0.25">
      <c r="A102" s="240">
        <v>-5</v>
      </c>
      <c r="B102" s="339" t="s">
        <v>503</v>
      </c>
      <c r="C102" s="336" t="s">
        <v>21</v>
      </c>
      <c r="D102" s="332">
        <v>0.04</v>
      </c>
      <c r="E102" s="332"/>
      <c r="F102" s="332">
        <f t="shared" si="13"/>
        <v>0.04</v>
      </c>
      <c r="G102" s="332"/>
      <c r="H102" s="332"/>
      <c r="I102" s="332"/>
      <c r="J102" s="332">
        <v>0.04</v>
      </c>
      <c r="K102" s="332"/>
      <c r="L102" s="332"/>
      <c r="M102" s="332"/>
      <c r="N102" s="332"/>
      <c r="O102" s="332"/>
      <c r="P102" s="332"/>
      <c r="Q102" s="332"/>
      <c r="R102" s="332"/>
      <c r="S102" s="332"/>
      <c r="T102" s="332"/>
      <c r="U102" s="332"/>
      <c r="V102" s="332"/>
      <c r="W102" s="332"/>
      <c r="X102" s="332"/>
      <c r="Y102" s="332"/>
      <c r="Z102" s="332"/>
      <c r="AA102" s="332"/>
      <c r="AB102" s="332"/>
      <c r="AC102" s="332"/>
      <c r="AD102" s="332"/>
      <c r="AE102" s="332"/>
      <c r="AF102" s="230" t="s">
        <v>493</v>
      </c>
      <c r="AG102" s="211" t="s">
        <v>305</v>
      </c>
      <c r="AH102" s="211" t="s">
        <v>504</v>
      </c>
      <c r="AI102" s="247" t="s">
        <v>495</v>
      </c>
      <c r="AJ102" s="231"/>
      <c r="AK102" s="231"/>
      <c r="AL102" s="225"/>
      <c r="AM102" s="232"/>
      <c r="AN102" s="232"/>
      <c r="AQ102" s="257"/>
      <c r="AS102" s="257"/>
      <c r="AV102" s="257"/>
      <c r="BQ102" s="234"/>
      <c r="BR102" s="235" t="s">
        <v>496</v>
      </c>
      <c r="CD102" s="256" t="s">
        <v>302</v>
      </c>
      <c r="CE102" s="256" t="s">
        <v>302</v>
      </c>
    </row>
    <row r="103" spans="1:84" s="208" customFormat="1" ht="25.5" customHeight="1" x14ac:dyDescent="0.25">
      <c r="A103" s="459" t="s">
        <v>200</v>
      </c>
      <c r="B103" s="337" t="s">
        <v>505</v>
      </c>
      <c r="C103" s="334"/>
      <c r="D103" s="332"/>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277"/>
      <c r="AG103" s="457"/>
      <c r="AH103" s="455"/>
      <c r="AI103" s="278"/>
      <c r="AJ103" s="460"/>
      <c r="AK103" s="460"/>
      <c r="AL103" s="225"/>
      <c r="AM103" s="209"/>
      <c r="AN103" s="209"/>
      <c r="AQ103" s="229"/>
      <c r="AS103" s="229"/>
      <c r="AV103" s="229"/>
    </row>
    <row r="104" spans="1:84" s="276" customFormat="1" ht="151.5" customHeight="1" x14ac:dyDescent="0.25">
      <c r="A104" s="240">
        <v>-1</v>
      </c>
      <c r="B104" s="362" t="s">
        <v>506</v>
      </c>
      <c r="C104" s="340" t="s">
        <v>21</v>
      </c>
      <c r="D104" s="332">
        <v>0.11</v>
      </c>
      <c r="E104" s="332"/>
      <c r="F104" s="332">
        <f t="shared" si="13"/>
        <v>0.11</v>
      </c>
      <c r="G104" s="332"/>
      <c r="H104" s="332"/>
      <c r="I104" s="332"/>
      <c r="J104" s="332"/>
      <c r="K104" s="332"/>
      <c r="L104" s="332"/>
      <c r="M104" s="332"/>
      <c r="N104" s="332"/>
      <c r="O104" s="332"/>
      <c r="P104" s="332"/>
      <c r="Q104" s="332"/>
      <c r="R104" s="332"/>
      <c r="S104" s="332"/>
      <c r="T104" s="332"/>
      <c r="U104" s="332"/>
      <c r="V104" s="332"/>
      <c r="W104" s="332"/>
      <c r="X104" s="332"/>
      <c r="Y104" s="332">
        <v>0.11</v>
      </c>
      <c r="Z104" s="332"/>
      <c r="AA104" s="332"/>
      <c r="AB104" s="332"/>
      <c r="AC104" s="332"/>
      <c r="AD104" s="332"/>
      <c r="AE104" s="332"/>
      <c r="AF104" s="214"/>
      <c r="AG104" s="228" t="s">
        <v>242</v>
      </c>
      <c r="AH104" s="228" t="s">
        <v>507</v>
      </c>
      <c r="AI104" s="228" t="s">
        <v>508</v>
      </c>
      <c r="AJ104" s="228"/>
      <c r="AK104" s="228"/>
      <c r="AL104" s="280" t="s">
        <v>509</v>
      </c>
      <c r="AM104" s="221"/>
      <c r="AN104" s="221" t="s">
        <v>510</v>
      </c>
      <c r="AV104" s="276" t="s">
        <v>511</v>
      </c>
      <c r="AW104" s="276" t="s">
        <v>365</v>
      </c>
      <c r="CD104" s="276" t="s">
        <v>302</v>
      </c>
      <c r="CF104" s="276" t="s">
        <v>302</v>
      </c>
    </row>
    <row r="105" spans="1:84" s="276" customFormat="1" ht="130.5" customHeight="1" x14ac:dyDescent="0.25">
      <c r="A105" s="240">
        <v>-2</v>
      </c>
      <c r="B105" s="362" t="s">
        <v>512</v>
      </c>
      <c r="C105" s="340" t="s">
        <v>21</v>
      </c>
      <c r="D105" s="332">
        <v>1.1499999999999999</v>
      </c>
      <c r="E105" s="332"/>
      <c r="F105" s="332">
        <f t="shared" si="13"/>
        <v>1.1499999999999999</v>
      </c>
      <c r="G105" s="332"/>
      <c r="H105" s="332"/>
      <c r="I105" s="332"/>
      <c r="J105" s="332"/>
      <c r="K105" s="332"/>
      <c r="L105" s="332"/>
      <c r="M105" s="332"/>
      <c r="N105" s="332"/>
      <c r="O105" s="332"/>
      <c r="P105" s="332">
        <v>1.1499999999999999</v>
      </c>
      <c r="Q105" s="332"/>
      <c r="R105" s="332"/>
      <c r="S105" s="332"/>
      <c r="T105" s="332"/>
      <c r="U105" s="332"/>
      <c r="V105" s="332"/>
      <c r="W105" s="332"/>
      <c r="X105" s="332"/>
      <c r="Y105" s="332"/>
      <c r="Z105" s="332"/>
      <c r="AA105" s="332"/>
      <c r="AB105" s="332"/>
      <c r="AC105" s="332"/>
      <c r="AD105" s="332"/>
      <c r="AE105" s="332"/>
      <c r="AF105" s="214"/>
      <c r="AG105" s="228" t="s">
        <v>245</v>
      </c>
      <c r="AH105" s="228" t="s">
        <v>513</v>
      </c>
      <c r="AI105" s="228" t="s">
        <v>514</v>
      </c>
      <c r="AJ105" s="228"/>
      <c r="AK105" s="228"/>
      <c r="AL105" s="280" t="s">
        <v>515</v>
      </c>
      <c r="AM105" s="221"/>
      <c r="AN105" s="221"/>
      <c r="AV105" s="276" t="s">
        <v>516</v>
      </c>
      <c r="AW105" s="276" t="s">
        <v>365</v>
      </c>
      <c r="CD105" s="276" t="s">
        <v>302</v>
      </c>
      <c r="CF105" s="276" t="s">
        <v>302</v>
      </c>
    </row>
    <row r="106" spans="1:84" s="276" customFormat="1" ht="52.5" customHeight="1" x14ac:dyDescent="0.25">
      <c r="A106" s="240">
        <v>-3</v>
      </c>
      <c r="B106" s="346" t="s">
        <v>517</v>
      </c>
      <c r="C106" s="340" t="s">
        <v>21</v>
      </c>
      <c r="D106" s="332">
        <v>0.193</v>
      </c>
      <c r="E106" s="332"/>
      <c r="F106" s="332">
        <f t="shared" si="13"/>
        <v>0.193</v>
      </c>
      <c r="G106" s="332"/>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v>0.193</v>
      </c>
      <c r="AE106" s="332"/>
      <c r="AF106" s="214"/>
      <c r="AG106" s="228" t="s">
        <v>243</v>
      </c>
      <c r="AH106" s="228" t="s">
        <v>518</v>
      </c>
      <c r="AI106" s="211"/>
      <c r="AJ106" s="228"/>
      <c r="AK106" s="228"/>
      <c r="AL106" s="228" t="s">
        <v>519</v>
      </c>
      <c r="AM106" s="221"/>
      <c r="AN106" s="221"/>
      <c r="AV106" s="276" t="s">
        <v>520</v>
      </c>
      <c r="AW106" s="276" t="s">
        <v>365</v>
      </c>
      <c r="CD106" s="276" t="s">
        <v>302</v>
      </c>
      <c r="CF106" s="276" t="s">
        <v>302</v>
      </c>
    </row>
    <row r="107" spans="1:84" s="276" customFormat="1" ht="129.75" customHeight="1" x14ac:dyDescent="0.25">
      <c r="A107" s="240">
        <v>-4</v>
      </c>
      <c r="B107" s="325" t="s">
        <v>521</v>
      </c>
      <c r="C107" s="340" t="s">
        <v>21</v>
      </c>
      <c r="D107" s="332">
        <v>0.43</v>
      </c>
      <c r="E107" s="332"/>
      <c r="F107" s="332">
        <f t="shared" si="13"/>
        <v>0.43</v>
      </c>
      <c r="G107" s="332"/>
      <c r="H107" s="332"/>
      <c r="I107" s="332"/>
      <c r="J107" s="332"/>
      <c r="K107" s="332"/>
      <c r="L107" s="332"/>
      <c r="M107" s="332"/>
      <c r="N107" s="332"/>
      <c r="O107" s="332"/>
      <c r="P107" s="332"/>
      <c r="Q107" s="332"/>
      <c r="R107" s="332"/>
      <c r="S107" s="332"/>
      <c r="T107" s="332"/>
      <c r="U107" s="332"/>
      <c r="V107" s="332"/>
      <c r="W107" s="332"/>
      <c r="X107" s="332"/>
      <c r="Y107" s="332"/>
      <c r="Z107" s="332"/>
      <c r="AA107" s="332"/>
      <c r="AB107" s="332"/>
      <c r="AC107" s="332"/>
      <c r="AD107" s="332"/>
      <c r="AE107" s="332">
        <v>0.43</v>
      </c>
      <c r="AF107" s="214"/>
      <c r="AG107" s="228" t="s">
        <v>251</v>
      </c>
      <c r="AH107" s="228" t="s">
        <v>522</v>
      </c>
      <c r="AI107" s="228" t="s">
        <v>514</v>
      </c>
      <c r="AJ107" s="228"/>
      <c r="AK107" s="228"/>
      <c r="AL107" s="228" t="s">
        <v>523</v>
      </c>
      <c r="AM107" s="221"/>
      <c r="AN107" s="221"/>
      <c r="AV107" s="276" t="s">
        <v>524</v>
      </c>
      <c r="AW107" s="276" t="s">
        <v>365</v>
      </c>
      <c r="CD107" s="276" t="s">
        <v>302</v>
      </c>
      <c r="CF107" s="276" t="s">
        <v>302</v>
      </c>
    </row>
    <row r="108" spans="1:84" s="234" customFormat="1" ht="65.25" customHeight="1" x14ac:dyDescent="0.25">
      <c r="A108" s="240">
        <v>-5</v>
      </c>
      <c r="B108" s="330" t="s">
        <v>525</v>
      </c>
      <c r="C108" s="336" t="s">
        <v>21</v>
      </c>
      <c r="D108" s="332">
        <v>0.45832000000000001</v>
      </c>
      <c r="E108" s="332"/>
      <c r="F108" s="332">
        <f t="shared" si="13"/>
        <v>0.45832000000000001</v>
      </c>
      <c r="G108" s="332"/>
      <c r="H108" s="332"/>
      <c r="I108" s="332"/>
      <c r="J108" s="332"/>
      <c r="K108" s="332"/>
      <c r="L108" s="332"/>
      <c r="M108" s="332"/>
      <c r="N108" s="332"/>
      <c r="O108" s="332"/>
      <c r="P108" s="332"/>
      <c r="Q108" s="332"/>
      <c r="R108" s="332"/>
      <c r="S108" s="332">
        <v>0.45832000000000001</v>
      </c>
      <c r="T108" s="332"/>
      <c r="U108" s="332"/>
      <c r="V108" s="332"/>
      <c r="W108" s="332"/>
      <c r="X108" s="332"/>
      <c r="Y108" s="332"/>
      <c r="Z108" s="332"/>
      <c r="AA108" s="332"/>
      <c r="AB108" s="332"/>
      <c r="AC108" s="332"/>
      <c r="AD108" s="332"/>
      <c r="AE108" s="332"/>
      <c r="AF108" s="230" t="s">
        <v>526</v>
      </c>
      <c r="AG108" s="211" t="s">
        <v>242</v>
      </c>
      <c r="AH108" s="211" t="s">
        <v>527</v>
      </c>
      <c r="AI108" s="211" t="s">
        <v>528</v>
      </c>
      <c r="AJ108" s="211"/>
      <c r="AK108" s="211"/>
      <c r="AL108" s="279" t="s">
        <v>529</v>
      </c>
      <c r="AM108" s="232"/>
      <c r="AN108" s="232"/>
      <c r="AQ108" s="235"/>
      <c r="AS108" s="235"/>
      <c r="AV108" s="235"/>
      <c r="CD108" s="234" t="s">
        <v>302</v>
      </c>
      <c r="CF108" s="234" t="s">
        <v>302</v>
      </c>
    </row>
    <row r="109" spans="1:84" s="234" customFormat="1" ht="157.5" customHeight="1" x14ac:dyDescent="0.25">
      <c r="A109" s="327" t="s">
        <v>135</v>
      </c>
      <c r="B109" s="363" t="s">
        <v>530</v>
      </c>
      <c r="C109" s="331" t="s">
        <v>531</v>
      </c>
      <c r="D109" s="332">
        <f>SUM(D110:D116)</f>
        <v>15.71</v>
      </c>
      <c r="E109" s="332">
        <f>SUM(E110:E116)</f>
        <v>0</v>
      </c>
      <c r="F109" s="332">
        <f>SUM(F110:F116)</f>
        <v>15.71</v>
      </c>
      <c r="G109" s="332"/>
      <c r="H109" s="332"/>
      <c r="I109" s="332"/>
      <c r="J109" s="332"/>
      <c r="K109" s="332"/>
      <c r="L109" s="332"/>
      <c r="M109" s="332"/>
      <c r="N109" s="332"/>
      <c r="O109" s="332"/>
      <c r="P109" s="332"/>
      <c r="Q109" s="332"/>
      <c r="R109" s="332"/>
      <c r="S109" s="332"/>
      <c r="T109" s="332"/>
      <c r="U109" s="332"/>
      <c r="V109" s="332"/>
      <c r="W109" s="332"/>
      <c r="X109" s="332"/>
      <c r="Y109" s="332"/>
      <c r="Z109" s="332"/>
      <c r="AA109" s="332"/>
      <c r="AB109" s="332"/>
      <c r="AC109" s="332"/>
      <c r="AD109" s="332"/>
      <c r="AE109" s="332">
        <f>SUM(AE110:AE116)</f>
        <v>15.71</v>
      </c>
      <c r="AF109" s="230"/>
      <c r="AG109" s="211" t="s">
        <v>249</v>
      </c>
      <c r="AH109" s="265" t="s">
        <v>532</v>
      </c>
      <c r="AI109" s="231" t="s">
        <v>533</v>
      </c>
      <c r="AJ109" s="211"/>
      <c r="AK109" s="211"/>
      <c r="AL109" s="280"/>
      <c r="AM109" s="260"/>
      <c r="AN109" s="232"/>
      <c r="AQ109" s="235"/>
      <c r="AS109" s="235"/>
      <c r="AV109" s="235"/>
      <c r="BQ109" s="235" t="s">
        <v>534</v>
      </c>
      <c r="CB109" s="234" t="s">
        <v>302</v>
      </c>
      <c r="CC109" s="234" t="s">
        <v>302</v>
      </c>
      <c r="CD109" s="234" t="s">
        <v>302</v>
      </c>
    </row>
    <row r="110" spans="1:84" s="253" customFormat="1" ht="26.4" x14ac:dyDescent="0.25">
      <c r="A110" s="248" t="s">
        <v>449</v>
      </c>
      <c r="B110" s="350" t="s">
        <v>535</v>
      </c>
      <c r="C110" s="364" t="s">
        <v>27</v>
      </c>
      <c r="D110" s="345">
        <v>0.26</v>
      </c>
      <c r="E110" s="345"/>
      <c r="F110" s="345">
        <v>0.26</v>
      </c>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v>0.26</v>
      </c>
      <c r="AF110" s="249"/>
      <c r="AG110" s="211" t="s">
        <v>249</v>
      </c>
      <c r="AH110" s="250"/>
      <c r="AI110" s="328" t="s">
        <v>451</v>
      </c>
      <c r="AJ110" s="250"/>
      <c r="AK110" s="250"/>
      <c r="AL110" s="329"/>
      <c r="AM110" s="322"/>
      <c r="AN110" s="252"/>
      <c r="AQ110" s="254"/>
      <c r="AS110" s="254"/>
      <c r="AV110" s="254"/>
      <c r="BQ110" s="235" t="s">
        <v>534</v>
      </c>
    </row>
    <row r="111" spans="1:84" s="253" customFormat="1" ht="26.4" x14ac:dyDescent="0.25">
      <c r="A111" s="248" t="s">
        <v>449</v>
      </c>
      <c r="B111" s="350" t="s">
        <v>536</v>
      </c>
      <c r="C111" s="364" t="s">
        <v>26</v>
      </c>
      <c r="D111" s="345">
        <v>0.05</v>
      </c>
      <c r="E111" s="345"/>
      <c r="F111" s="345">
        <v>0.05</v>
      </c>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v>0.05</v>
      </c>
      <c r="AF111" s="249"/>
      <c r="AG111" s="211" t="s">
        <v>249</v>
      </c>
      <c r="AH111" s="250"/>
      <c r="AI111" s="328" t="s">
        <v>451</v>
      </c>
      <c r="AJ111" s="250"/>
      <c r="AK111" s="250"/>
      <c r="AL111" s="329"/>
      <c r="AM111" s="322"/>
      <c r="AN111" s="252"/>
      <c r="AQ111" s="254"/>
      <c r="AS111" s="254"/>
      <c r="AV111" s="254"/>
      <c r="BQ111" s="235" t="s">
        <v>534</v>
      </c>
    </row>
    <row r="112" spans="1:84" s="253" customFormat="1" ht="26.4" x14ac:dyDescent="0.25">
      <c r="A112" s="248" t="s">
        <v>449</v>
      </c>
      <c r="B112" s="350" t="s">
        <v>537</v>
      </c>
      <c r="C112" s="364" t="s">
        <v>40</v>
      </c>
      <c r="D112" s="345">
        <v>3.54</v>
      </c>
      <c r="E112" s="345"/>
      <c r="F112" s="345">
        <v>3.54</v>
      </c>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v>3.54</v>
      </c>
      <c r="AF112" s="249"/>
      <c r="AG112" s="211" t="s">
        <v>249</v>
      </c>
      <c r="AH112" s="250"/>
      <c r="AI112" s="328" t="s">
        <v>451</v>
      </c>
      <c r="AJ112" s="250"/>
      <c r="AK112" s="250"/>
      <c r="AL112" s="329"/>
      <c r="AM112" s="322"/>
      <c r="AN112" s="252"/>
      <c r="AQ112" s="254"/>
      <c r="AS112" s="254"/>
      <c r="AV112" s="254"/>
      <c r="BQ112" s="235" t="s">
        <v>534</v>
      </c>
    </row>
    <row r="113" spans="1:84" s="234" customFormat="1" ht="31.2" x14ac:dyDescent="0.25">
      <c r="A113" s="327" t="s">
        <v>449</v>
      </c>
      <c r="B113" s="365" t="s">
        <v>538</v>
      </c>
      <c r="C113" s="331" t="s">
        <v>539</v>
      </c>
      <c r="D113" s="332">
        <v>0.17</v>
      </c>
      <c r="E113" s="332"/>
      <c r="F113" s="332">
        <v>0.17</v>
      </c>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v>0.17</v>
      </c>
      <c r="AF113" s="230"/>
      <c r="AG113" s="211" t="s">
        <v>249</v>
      </c>
      <c r="AH113" s="211"/>
      <c r="AI113" s="328" t="s">
        <v>451</v>
      </c>
      <c r="AJ113" s="211"/>
      <c r="AK113" s="211"/>
      <c r="AL113" s="280"/>
      <c r="AM113" s="260"/>
      <c r="AN113" s="232"/>
      <c r="AQ113" s="235"/>
      <c r="AS113" s="235"/>
      <c r="AV113" s="235"/>
      <c r="BQ113" s="235" t="s">
        <v>534</v>
      </c>
    </row>
    <row r="114" spans="1:84" s="253" customFormat="1" ht="26.4" x14ac:dyDescent="0.25">
      <c r="A114" s="248" t="s">
        <v>449</v>
      </c>
      <c r="B114" s="350" t="s">
        <v>540</v>
      </c>
      <c r="C114" s="364" t="s">
        <v>21</v>
      </c>
      <c r="D114" s="345">
        <v>0.69</v>
      </c>
      <c r="E114" s="345"/>
      <c r="F114" s="345">
        <v>0.69</v>
      </c>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v>0.69</v>
      </c>
      <c r="AF114" s="249"/>
      <c r="AG114" s="211" t="s">
        <v>249</v>
      </c>
      <c r="AH114" s="250"/>
      <c r="AI114" s="328" t="s">
        <v>451</v>
      </c>
      <c r="AJ114" s="250"/>
      <c r="AK114" s="250"/>
      <c r="AL114" s="329"/>
      <c r="AM114" s="322"/>
      <c r="AN114" s="252"/>
      <c r="AQ114" s="254"/>
      <c r="AS114" s="254"/>
      <c r="AV114" s="254"/>
      <c r="BQ114" s="235" t="s">
        <v>534</v>
      </c>
    </row>
    <row r="115" spans="1:84" s="253" customFormat="1" ht="26.4" x14ac:dyDescent="0.25">
      <c r="A115" s="248" t="s">
        <v>449</v>
      </c>
      <c r="B115" s="350" t="s">
        <v>541</v>
      </c>
      <c r="C115" s="364" t="s">
        <v>48</v>
      </c>
      <c r="D115" s="345">
        <v>6.03</v>
      </c>
      <c r="E115" s="345"/>
      <c r="F115" s="345">
        <v>6.03</v>
      </c>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v>6.03</v>
      </c>
      <c r="AF115" s="249"/>
      <c r="AG115" s="211" t="s">
        <v>249</v>
      </c>
      <c r="AH115" s="250"/>
      <c r="AI115" s="328" t="s">
        <v>451</v>
      </c>
      <c r="AJ115" s="250"/>
      <c r="AK115" s="250"/>
      <c r="AL115" s="329"/>
      <c r="AM115" s="322"/>
      <c r="AN115" s="252"/>
      <c r="AQ115" s="254"/>
      <c r="AS115" s="254"/>
      <c r="AV115" s="254"/>
      <c r="BQ115" s="235" t="s">
        <v>534</v>
      </c>
    </row>
    <row r="116" spans="1:84" s="253" customFormat="1" ht="26.4" x14ac:dyDescent="0.25">
      <c r="A116" s="248" t="s">
        <v>449</v>
      </c>
      <c r="B116" s="350" t="s">
        <v>91</v>
      </c>
      <c r="C116" s="364" t="s">
        <v>31</v>
      </c>
      <c r="D116" s="345">
        <v>4.97</v>
      </c>
      <c r="E116" s="345"/>
      <c r="F116" s="345">
        <v>4.97</v>
      </c>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v>4.97</v>
      </c>
      <c r="AF116" s="249"/>
      <c r="AG116" s="211" t="s">
        <v>249</v>
      </c>
      <c r="AH116" s="250"/>
      <c r="AI116" s="328" t="s">
        <v>451</v>
      </c>
      <c r="AJ116" s="250"/>
      <c r="AK116" s="250"/>
      <c r="AL116" s="329"/>
      <c r="AM116" s="322"/>
      <c r="AN116" s="252"/>
      <c r="AQ116" s="254"/>
      <c r="AS116" s="254"/>
      <c r="AV116" s="254"/>
      <c r="BQ116" s="235" t="s">
        <v>534</v>
      </c>
    </row>
    <row r="117" spans="1:84" s="258" customFormat="1" ht="39.75" customHeight="1" x14ac:dyDescent="0.25">
      <c r="A117" s="459" t="s">
        <v>303</v>
      </c>
      <c r="B117" s="361" t="s">
        <v>87</v>
      </c>
      <c r="C117" s="336"/>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224"/>
      <c r="AG117" s="218"/>
      <c r="AH117" s="218"/>
      <c r="AI117" s="224"/>
      <c r="AJ117" s="220"/>
      <c r="AK117" s="220"/>
      <c r="AL117" s="225"/>
      <c r="AM117" s="220"/>
      <c r="AN117" s="220"/>
      <c r="AQ117" s="259"/>
      <c r="AS117" s="259"/>
      <c r="AV117" s="259"/>
    </row>
    <row r="118" spans="1:84" s="258" customFormat="1" ht="41.25" customHeight="1" x14ac:dyDescent="0.25">
      <c r="A118" s="459" t="s">
        <v>200</v>
      </c>
      <c r="B118" s="361" t="s">
        <v>491</v>
      </c>
      <c r="C118" s="336"/>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224"/>
      <c r="AG118" s="218"/>
      <c r="AH118" s="218"/>
      <c r="AI118" s="224"/>
      <c r="AJ118" s="220"/>
      <c r="AK118" s="220"/>
      <c r="AL118" s="225"/>
      <c r="AM118" s="220"/>
      <c r="AN118" s="220"/>
      <c r="AQ118" s="259"/>
      <c r="AS118" s="259"/>
      <c r="AV118" s="259"/>
    </row>
    <row r="119" spans="1:84" s="258" customFormat="1" ht="161.25" customHeight="1" x14ac:dyDescent="0.25">
      <c r="A119" s="227">
        <v>-1</v>
      </c>
      <c r="B119" s="330" t="s">
        <v>677</v>
      </c>
      <c r="C119" s="336" t="s">
        <v>22</v>
      </c>
      <c r="D119" s="332">
        <v>0.47</v>
      </c>
      <c r="E119" s="332"/>
      <c r="F119" s="332">
        <v>0.47</v>
      </c>
      <c r="G119" s="332"/>
      <c r="H119" s="332"/>
      <c r="I119" s="332"/>
      <c r="J119" s="332"/>
      <c r="K119" s="332"/>
      <c r="L119" s="332"/>
      <c r="M119" s="332"/>
      <c r="N119" s="332"/>
      <c r="O119" s="332"/>
      <c r="P119" s="332"/>
      <c r="Q119" s="332"/>
      <c r="R119" s="332"/>
      <c r="S119" s="332"/>
      <c r="T119" s="332"/>
      <c r="U119" s="332"/>
      <c r="V119" s="332"/>
      <c r="W119" s="332"/>
      <c r="X119" s="332"/>
      <c r="Y119" s="332">
        <v>0.47</v>
      </c>
      <c r="Z119" s="332"/>
      <c r="AA119" s="332"/>
      <c r="AB119" s="332"/>
      <c r="AC119" s="332"/>
      <c r="AD119" s="332"/>
      <c r="AE119" s="332"/>
      <c r="AF119" s="224"/>
      <c r="AG119" s="224" t="s">
        <v>245</v>
      </c>
      <c r="AH119" s="224" t="s">
        <v>542</v>
      </c>
      <c r="AI119" s="224" t="s">
        <v>543</v>
      </c>
      <c r="AJ119" s="220"/>
      <c r="AK119" s="220"/>
      <c r="AL119" s="225"/>
      <c r="AM119" s="220"/>
      <c r="AN119" s="220"/>
      <c r="AQ119" s="259"/>
      <c r="AS119" s="259"/>
      <c r="AV119" s="259"/>
      <c r="BQ119" s="258" t="s">
        <v>310</v>
      </c>
      <c r="BS119" s="258" t="s">
        <v>544</v>
      </c>
      <c r="CD119" s="258" t="s">
        <v>302</v>
      </c>
      <c r="CE119" s="258" t="s">
        <v>302</v>
      </c>
    </row>
    <row r="120" spans="1:84" s="258" customFormat="1" ht="21" customHeight="1" x14ac:dyDescent="0.25">
      <c r="A120" s="459" t="s">
        <v>200</v>
      </c>
      <c r="B120" s="361" t="s">
        <v>505</v>
      </c>
      <c r="C120" s="336"/>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224"/>
      <c r="AG120" s="218"/>
      <c r="AH120" s="218"/>
      <c r="AI120" s="224"/>
      <c r="AJ120" s="220"/>
      <c r="AK120" s="220"/>
      <c r="AL120" s="225"/>
      <c r="AM120" s="220"/>
      <c r="AN120" s="220"/>
      <c r="AQ120" s="259"/>
      <c r="AS120" s="259"/>
      <c r="AV120" s="259"/>
    </row>
    <row r="121" spans="1:84" s="242" customFormat="1" ht="126" customHeight="1" x14ac:dyDescent="0.25">
      <c r="A121" s="240">
        <v>-1</v>
      </c>
      <c r="B121" s="325" t="s">
        <v>666</v>
      </c>
      <c r="C121" s="340" t="s">
        <v>22</v>
      </c>
      <c r="D121" s="332">
        <v>1.88</v>
      </c>
      <c r="E121" s="332">
        <v>1.88</v>
      </c>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332"/>
      <c r="AE121" s="332"/>
      <c r="AF121" s="214"/>
      <c r="AG121" s="228" t="s">
        <v>251</v>
      </c>
      <c r="AH121" s="228" t="s">
        <v>546</v>
      </c>
      <c r="AI121" s="228" t="s">
        <v>514</v>
      </c>
      <c r="AJ121" s="228"/>
      <c r="AK121" s="228"/>
      <c r="AL121" s="225"/>
      <c r="AM121" s="221"/>
      <c r="AN121" s="221" t="s">
        <v>547</v>
      </c>
      <c r="BQ121" s="242" t="s">
        <v>548</v>
      </c>
      <c r="CD121" s="242" t="s">
        <v>302</v>
      </c>
      <c r="CF121" s="242" t="s">
        <v>302</v>
      </c>
    </row>
    <row r="122" spans="1:84" s="234" customFormat="1" ht="33" customHeight="1" x14ac:dyDescent="0.25">
      <c r="A122" s="459" t="s">
        <v>404</v>
      </c>
      <c r="B122" s="366" t="s">
        <v>549</v>
      </c>
      <c r="C122" s="336"/>
      <c r="D122" s="332"/>
      <c r="E122" s="332"/>
      <c r="F122" s="332"/>
      <c r="G122" s="332"/>
      <c r="H122" s="332"/>
      <c r="I122" s="332"/>
      <c r="J122" s="332"/>
      <c r="K122" s="332"/>
      <c r="L122" s="332"/>
      <c r="M122" s="332"/>
      <c r="N122" s="332"/>
      <c r="O122" s="332"/>
      <c r="P122" s="332"/>
      <c r="Q122" s="332"/>
      <c r="R122" s="332"/>
      <c r="S122" s="332"/>
      <c r="T122" s="332"/>
      <c r="U122" s="332"/>
      <c r="V122" s="332"/>
      <c r="W122" s="332"/>
      <c r="X122" s="332"/>
      <c r="Y122" s="332"/>
      <c r="Z122" s="332"/>
      <c r="AA122" s="332"/>
      <c r="AB122" s="332"/>
      <c r="AC122" s="332"/>
      <c r="AD122" s="332"/>
      <c r="AE122" s="332"/>
      <c r="AF122" s="230"/>
      <c r="AG122" s="211"/>
      <c r="AH122" s="211"/>
      <c r="AI122" s="211"/>
      <c r="AJ122" s="211"/>
      <c r="AK122" s="211"/>
      <c r="AL122" s="225"/>
      <c r="AM122" s="232"/>
      <c r="AN122" s="260"/>
      <c r="AQ122" s="235"/>
      <c r="AS122" s="235"/>
      <c r="AV122" s="235"/>
      <c r="AY122" s="236"/>
    </row>
    <row r="123" spans="1:84" s="234" customFormat="1" ht="36" customHeight="1" x14ac:dyDescent="0.25">
      <c r="A123" s="459" t="s">
        <v>200</v>
      </c>
      <c r="B123" s="361" t="s">
        <v>550</v>
      </c>
      <c r="C123" s="336"/>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230"/>
      <c r="AG123" s="211"/>
      <c r="AH123" s="211"/>
      <c r="AI123" s="211"/>
      <c r="AJ123" s="211"/>
      <c r="AK123" s="211"/>
      <c r="AL123" s="225"/>
      <c r="AM123" s="232"/>
      <c r="AN123" s="260"/>
      <c r="AQ123" s="235"/>
      <c r="AS123" s="235"/>
      <c r="AV123" s="235"/>
      <c r="AY123" s="236"/>
    </row>
    <row r="124" spans="1:84" s="234" customFormat="1" ht="54" customHeight="1" x14ac:dyDescent="0.25">
      <c r="A124" s="240">
        <v>-1</v>
      </c>
      <c r="B124" s="351" t="s">
        <v>551</v>
      </c>
      <c r="C124" s="336" t="s">
        <v>26</v>
      </c>
      <c r="D124" s="332">
        <v>0.1</v>
      </c>
      <c r="E124" s="332"/>
      <c r="F124" s="332">
        <v>0.1</v>
      </c>
      <c r="G124" s="332"/>
      <c r="H124" s="332"/>
      <c r="I124" s="332"/>
      <c r="J124" s="332">
        <v>0.05</v>
      </c>
      <c r="K124" s="332"/>
      <c r="L124" s="332"/>
      <c r="M124" s="332"/>
      <c r="N124" s="332"/>
      <c r="O124" s="332"/>
      <c r="P124" s="332">
        <v>0.02</v>
      </c>
      <c r="Q124" s="332"/>
      <c r="R124" s="332"/>
      <c r="S124" s="332"/>
      <c r="T124" s="332"/>
      <c r="U124" s="332"/>
      <c r="V124" s="332"/>
      <c r="W124" s="332"/>
      <c r="X124" s="332">
        <v>0.03</v>
      </c>
      <c r="Y124" s="332"/>
      <c r="Z124" s="332"/>
      <c r="AA124" s="332"/>
      <c r="AB124" s="332"/>
      <c r="AC124" s="332"/>
      <c r="AD124" s="332"/>
      <c r="AE124" s="332"/>
      <c r="AF124" s="230"/>
      <c r="AG124" s="211" t="s">
        <v>249</v>
      </c>
      <c r="AH124" s="211" t="s">
        <v>552</v>
      </c>
      <c r="AI124" s="211" t="s">
        <v>553</v>
      </c>
      <c r="AJ124" s="211"/>
      <c r="AK124" s="211"/>
      <c r="AL124" s="225"/>
      <c r="AM124" s="232"/>
      <c r="AN124" s="260"/>
      <c r="AQ124" s="235"/>
      <c r="AS124" s="235"/>
      <c r="AV124" s="235"/>
      <c r="AY124" s="236"/>
      <c r="BQ124" s="258" t="s">
        <v>310</v>
      </c>
      <c r="CD124" s="234" t="s">
        <v>302</v>
      </c>
      <c r="CE124" s="234" t="s">
        <v>302</v>
      </c>
    </row>
    <row r="125" spans="1:84" s="444" customFormat="1" ht="54" customHeight="1" x14ac:dyDescent="0.25">
      <c r="A125" s="237" t="s">
        <v>430</v>
      </c>
      <c r="B125" s="349" t="s">
        <v>214</v>
      </c>
      <c r="C125" s="334"/>
      <c r="D125" s="441"/>
      <c r="E125" s="441"/>
      <c r="F125" s="441"/>
      <c r="G125" s="441"/>
      <c r="H125" s="441"/>
      <c r="I125" s="441"/>
      <c r="J125" s="441"/>
      <c r="K125" s="441"/>
      <c r="L125" s="441"/>
      <c r="M125" s="441"/>
      <c r="N125" s="441"/>
      <c r="O125" s="441"/>
      <c r="P125" s="441"/>
      <c r="Q125" s="441"/>
      <c r="R125" s="441"/>
      <c r="S125" s="441"/>
      <c r="T125" s="441"/>
      <c r="U125" s="441"/>
      <c r="V125" s="441"/>
      <c r="W125" s="441"/>
      <c r="X125" s="441"/>
      <c r="Y125" s="441"/>
      <c r="Z125" s="441"/>
      <c r="AA125" s="441"/>
      <c r="AB125" s="441"/>
      <c r="AC125" s="441"/>
      <c r="AD125" s="441"/>
      <c r="AE125" s="441"/>
      <c r="AF125" s="277"/>
      <c r="AG125" s="457"/>
      <c r="AH125" s="457"/>
      <c r="AI125" s="457"/>
      <c r="AJ125" s="457"/>
      <c r="AK125" s="457"/>
      <c r="AL125" s="281"/>
      <c r="AM125" s="442"/>
      <c r="AN125" s="443"/>
      <c r="AQ125" s="445"/>
      <c r="AS125" s="445"/>
      <c r="AV125" s="445"/>
      <c r="AY125" s="446"/>
      <c r="BQ125" s="208"/>
    </row>
    <row r="126" spans="1:84" s="444" customFormat="1" ht="27.75" customHeight="1" x14ac:dyDescent="0.25">
      <c r="A126" s="237" t="s">
        <v>200</v>
      </c>
      <c r="B126" s="349" t="s">
        <v>554</v>
      </c>
      <c r="C126" s="334"/>
      <c r="D126" s="441"/>
      <c r="E126" s="441"/>
      <c r="F126" s="441"/>
      <c r="G126" s="441"/>
      <c r="H126" s="441"/>
      <c r="I126" s="441"/>
      <c r="J126" s="441"/>
      <c r="K126" s="441"/>
      <c r="L126" s="441"/>
      <c r="M126" s="441"/>
      <c r="N126" s="441"/>
      <c r="O126" s="441"/>
      <c r="P126" s="441"/>
      <c r="Q126" s="441"/>
      <c r="R126" s="441"/>
      <c r="S126" s="441"/>
      <c r="T126" s="441"/>
      <c r="U126" s="441"/>
      <c r="V126" s="441"/>
      <c r="W126" s="441"/>
      <c r="X126" s="441"/>
      <c r="Y126" s="441"/>
      <c r="Z126" s="441"/>
      <c r="AA126" s="441"/>
      <c r="AB126" s="441"/>
      <c r="AC126" s="441"/>
      <c r="AD126" s="441"/>
      <c r="AE126" s="441"/>
      <c r="AF126" s="277"/>
      <c r="AG126" s="457"/>
      <c r="AH126" s="457"/>
      <c r="AI126" s="457"/>
      <c r="AJ126" s="457"/>
      <c r="AK126" s="457"/>
      <c r="AL126" s="281"/>
      <c r="AM126" s="442"/>
      <c r="AN126" s="443"/>
      <c r="AQ126" s="445"/>
      <c r="AS126" s="445"/>
      <c r="AV126" s="445"/>
      <c r="AY126" s="446"/>
      <c r="BQ126" s="208"/>
    </row>
    <row r="127" spans="1:84" s="234" customFormat="1" ht="138" x14ac:dyDescent="0.25">
      <c r="A127" s="240">
        <v>-1</v>
      </c>
      <c r="B127" s="351" t="s">
        <v>696</v>
      </c>
      <c r="C127" s="336"/>
      <c r="D127" s="332">
        <v>1.994</v>
      </c>
      <c r="E127" s="332"/>
      <c r="F127" s="332">
        <v>1.994</v>
      </c>
      <c r="G127" s="332"/>
      <c r="H127" s="332"/>
      <c r="I127" s="332"/>
      <c r="J127" s="332"/>
      <c r="K127" s="332"/>
      <c r="L127" s="332"/>
      <c r="M127" s="332"/>
      <c r="N127" s="332">
        <v>1.994</v>
      </c>
      <c r="O127" s="332"/>
      <c r="P127" s="332"/>
      <c r="Q127" s="332"/>
      <c r="R127" s="332"/>
      <c r="S127" s="332"/>
      <c r="T127" s="332"/>
      <c r="U127" s="332"/>
      <c r="V127" s="332"/>
      <c r="W127" s="332"/>
      <c r="X127" s="332"/>
      <c r="Y127" s="332"/>
      <c r="Z127" s="332"/>
      <c r="AA127" s="332"/>
      <c r="AB127" s="332"/>
      <c r="AC127" s="332"/>
      <c r="AD127" s="332"/>
      <c r="AE127" s="332"/>
      <c r="AF127" s="230"/>
      <c r="AG127" s="211" t="s">
        <v>251</v>
      </c>
      <c r="AH127" s="211" t="s">
        <v>694</v>
      </c>
      <c r="AI127" s="211" t="s">
        <v>695</v>
      </c>
      <c r="AJ127" s="211"/>
      <c r="AK127" s="211"/>
      <c r="AL127" s="225"/>
      <c r="AM127" s="232"/>
      <c r="AN127" s="260"/>
      <c r="AQ127" s="235"/>
      <c r="AS127" s="235"/>
      <c r="AV127" s="235"/>
      <c r="AY127" s="236"/>
      <c r="BQ127" s="258"/>
    </row>
    <row r="128" spans="1:84" s="253" customFormat="1" ht="36" customHeight="1" x14ac:dyDescent="0.25">
      <c r="A128" s="248" t="s">
        <v>449</v>
      </c>
      <c r="B128" s="436" t="s">
        <v>214</v>
      </c>
      <c r="C128" s="344"/>
      <c r="D128" s="345">
        <v>0.81</v>
      </c>
      <c r="E128" s="345"/>
      <c r="F128" s="345">
        <v>0.81</v>
      </c>
      <c r="G128" s="345"/>
      <c r="H128" s="345"/>
      <c r="I128" s="345"/>
      <c r="J128" s="345"/>
      <c r="K128" s="345"/>
      <c r="L128" s="345"/>
      <c r="M128" s="345"/>
      <c r="N128" s="345">
        <v>0.81</v>
      </c>
      <c r="O128" s="345"/>
      <c r="P128" s="345"/>
      <c r="Q128" s="345"/>
      <c r="R128" s="345"/>
      <c r="S128" s="345"/>
      <c r="T128" s="345"/>
      <c r="U128" s="345"/>
      <c r="V128" s="345"/>
      <c r="W128" s="345"/>
      <c r="X128" s="345"/>
      <c r="Y128" s="345"/>
      <c r="Z128" s="345"/>
      <c r="AA128" s="345"/>
      <c r="AB128" s="345"/>
      <c r="AC128" s="345"/>
      <c r="AD128" s="345"/>
      <c r="AE128" s="345"/>
      <c r="AF128" s="249"/>
      <c r="AG128" s="250" t="s">
        <v>251</v>
      </c>
      <c r="AH128" s="250" t="s">
        <v>694</v>
      </c>
      <c r="AI128" s="250"/>
      <c r="AJ128" s="250"/>
      <c r="AK128" s="250"/>
      <c r="AL128" s="251"/>
      <c r="AM128" s="252"/>
      <c r="AN128" s="322"/>
      <c r="AQ128" s="254"/>
      <c r="AS128" s="254"/>
      <c r="AV128" s="254"/>
      <c r="AY128" s="440"/>
      <c r="BQ128" s="447"/>
    </row>
    <row r="129" spans="1:84" s="253" customFormat="1" ht="25.5" customHeight="1" x14ac:dyDescent="0.25">
      <c r="A129" s="248" t="s">
        <v>449</v>
      </c>
      <c r="B129" s="436" t="s">
        <v>101</v>
      </c>
      <c r="C129" s="344"/>
      <c r="D129" s="345">
        <v>1.05</v>
      </c>
      <c r="E129" s="345"/>
      <c r="F129" s="345">
        <v>1.05</v>
      </c>
      <c r="G129" s="345"/>
      <c r="H129" s="345"/>
      <c r="I129" s="345"/>
      <c r="J129" s="345"/>
      <c r="K129" s="345"/>
      <c r="L129" s="345"/>
      <c r="M129" s="345"/>
      <c r="N129" s="345">
        <v>1.05</v>
      </c>
      <c r="O129" s="345"/>
      <c r="P129" s="345"/>
      <c r="Q129" s="345"/>
      <c r="R129" s="345"/>
      <c r="S129" s="345"/>
      <c r="T129" s="345"/>
      <c r="U129" s="345"/>
      <c r="V129" s="345"/>
      <c r="W129" s="345"/>
      <c r="X129" s="345"/>
      <c r="Y129" s="345"/>
      <c r="Z129" s="345"/>
      <c r="AA129" s="345"/>
      <c r="AB129" s="345"/>
      <c r="AC129" s="345"/>
      <c r="AD129" s="345"/>
      <c r="AE129" s="345"/>
      <c r="AF129" s="249"/>
      <c r="AG129" s="250" t="s">
        <v>251</v>
      </c>
      <c r="AH129" s="250" t="s">
        <v>694</v>
      </c>
      <c r="AI129" s="250"/>
      <c r="AJ129" s="250"/>
      <c r="AK129" s="250"/>
      <c r="AL129" s="251"/>
      <c r="AM129" s="252"/>
      <c r="AN129" s="322"/>
      <c r="AQ129" s="254"/>
      <c r="AS129" s="254"/>
      <c r="AV129" s="254"/>
      <c r="AY129" s="440"/>
      <c r="BQ129" s="447"/>
    </row>
    <row r="130" spans="1:84" s="253" customFormat="1" ht="25.5" customHeight="1" x14ac:dyDescent="0.25">
      <c r="A130" s="248" t="s">
        <v>449</v>
      </c>
      <c r="B130" s="436" t="s">
        <v>91</v>
      </c>
      <c r="C130" s="344"/>
      <c r="D130" s="345">
        <v>0.13400000000000001</v>
      </c>
      <c r="E130" s="345"/>
      <c r="F130" s="345">
        <v>0.13400000000000001</v>
      </c>
      <c r="G130" s="345"/>
      <c r="H130" s="345"/>
      <c r="I130" s="345"/>
      <c r="J130" s="345"/>
      <c r="K130" s="345"/>
      <c r="L130" s="345"/>
      <c r="M130" s="345"/>
      <c r="N130" s="345">
        <v>0.13400000000000001</v>
      </c>
      <c r="O130" s="345"/>
      <c r="P130" s="345"/>
      <c r="Q130" s="345"/>
      <c r="R130" s="345"/>
      <c r="S130" s="345"/>
      <c r="T130" s="345"/>
      <c r="U130" s="345"/>
      <c r="V130" s="345"/>
      <c r="W130" s="345"/>
      <c r="X130" s="345"/>
      <c r="Y130" s="345"/>
      <c r="Z130" s="345"/>
      <c r="AA130" s="345"/>
      <c r="AB130" s="345"/>
      <c r="AC130" s="345"/>
      <c r="AD130" s="345"/>
      <c r="AE130" s="345"/>
      <c r="AF130" s="249"/>
      <c r="AG130" s="250" t="s">
        <v>251</v>
      </c>
      <c r="AH130" s="250" t="s">
        <v>694</v>
      </c>
      <c r="AI130" s="250"/>
      <c r="AJ130" s="250"/>
      <c r="AK130" s="250"/>
      <c r="AL130" s="251"/>
      <c r="AM130" s="252"/>
      <c r="AN130" s="322"/>
      <c r="AQ130" s="254"/>
      <c r="AS130" s="254"/>
      <c r="AV130" s="254"/>
      <c r="AY130" s="440"/>
      <c r="BQ130" s="447"/>
    </row>
    <row r="131" spans="1:84" s="207" customFormat="1" ht="34.5" customHeight="1" x14ac:dyDescent="0.25">
      <c r="A131" s="459" t="s">
        <v>436</v>
      </c>
      <c r="B131" s="367" t="s">
        <v>107</v>
      </c>
      <c r="C131" s="334"/>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277"/>
      <c r="AG131" s="457"/>
      <c r="AH131" s="457"/>
      <c r="AI131" s="278"/>
      <c r="AJ131" s="209"/>
      <c r="AK131" s="209"/>
      <c r="AL131" s="281"/>
      <c r="AM131" s="209"/>
      <c r="AN131" s="209"/>
      <c r="AQ131" s="226"/>
      <c r="AS131" s="226"/>
      <c r="AV131" s="226"/>
    </row>
    <row r="132" spans="1:84" s="258" customFormat="1" ht="23.25" customHeight="1" x14ac:dyDescent="0.25">
      <c r="A132" s="459" t="s">
        <v>200</v>
      </c>
      <c r="B132" s="361" t="s">
        <v>554</v>
      </c>
      <c r="C132" s="336"/>
      <c r="D132" s="332"/>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224"/>
      <c r="AG132" s="218"/>
      <c r="AH132" s="218"/>
      <c r="AI132" s="224"/>
      <c r="AJ132" s="220"/>
      <c r="AK132" s="220"/>
      <c r="AL132" s="225"/>
      <c r="AM132" s="220"/>
      <c r="AN132" s="220"/>
      <c r="AQ132" s="259"/>
      <c r="AS132" s="259"/>
      <c r="AV132" s="259"/>
    </row>
    <row r="133" spans="1:84" s="258" customFormat="1" ht="55.5" customHeight="1" x14ac:dyDescent="0.25">
      <c r="A133" s="240">
        <v>-1</v>
      </c>
      <c r="B133" s="330" t="s">
        <v>555</v>
      </c>
      <c r="C133" s="336" t="s">
        <v>44</v>
      </c>
      <c r="D133" s="332">
        <v>0.83</v>
      </c>
      <c r="E133" s="332">
        <v>0.83</v>
      </c>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224"/>
      <c r="AG133" s="224" t="s">
        <v>245</v>
      </c>
      <c r="AH133" s="224" t="s">
        <v>556</v>
      </c>
      <c r="AI133" s="224" t="s">
        <v>557</v>
      </c>
      <c r="AJ133" s="220"/>
      <c r="AK133" s="220"/>
      <c r="AL133" s="225"/>
      <c r="AM133" s="220"/>
      <c r="AN133" s="220"/>
      <c r="AQ133" s="259"/>
      <c r="AS133" s="259"/>
      <c r="AV133" s="259"/>
      <c r="BQ133" s="258" t="s">
        <v>310</v>
      </c>
      <c r="CD133" s="258" t="s">
        <v>302</v>
      </c>
      <c r="CE133" s="258" t="s">
        <v>302</v>
      </c>
    </row>
    <row r="134" spans="1:84" s="208" customFormat="1" ht="25.5" customHeight="1" x14ac:dyDescent="0.25">
      <c r="A134" s="459" t="s">
        <v>443</v>
      </c>
      <c r="B134" s="337" t="s">
        <v>101</v>
      </c>
      <c r="C134" s="336"/>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224"/>
      <c r="AG134" s="218"/>
      <c r="AH134" s="218"/>
      <c r="AI134" s="218"/>
      <c r="AJ134" s="209"/>
      <c r="AK134" s="209"/>
      <c r="AL134" s="225"/>
      <c r="AM134" s="209"/>
      <c r="AN134" s="209"/>
      <c r="AQ134" s="229"/>
      <c r="AS134" s="229"/>
      <c r="AV134" s="229"/>
    </row>
    <row r="135" spans="1:84" s="234" customFormat="1" ht="63.75" customHeight="1" x14ac:dyDescent="0.25">
      <c r="A135" s="240">
        <v>-1</v>
      </c>
      <c r="B135" s="346" t="s">
        <v>558</v>
      </c>
      <c r="C135" s="336" t="s">
        <v>39</v>
      </c>
      <c r="D135" s="332">
        <v>0.56999999999999995</v>
      </c>
      <c r="E135" s="332"/>
      <c r="F135" s="332">
        <f>SUM(G135:AE135)-H135</f>
        <v>0.57000000000000006</v>
      </c>
      <c r="G135" s="332"/>
      <c r="H135" s="332"/>
      <c r="I135" s="332"/>
      <c r="J135" s="332"/>
      <c r="K135" s="332"/>
      <c r="L135" s="332"/>
      <c r="M135" s="332"/>
      <c r="N135" s="332"/>
      <c r="O135" s="332"/>
      <c r="P135" s="332"/>
      <c r="Q135" s="332"/>
      <c r="R135" s="332"/>
      <c r="S135" s="332"/>
      <c r="T135" s="332"/>
      <c r="U135" s="332">
        <v>0.3</v>
      </c>
      <c r="V135" s="332"/>
      <c r="W135" s="332"/>
      <c r="X135" s="332"/>
      <c r="Y135" s="332"/>
      <c r="Z135" s="332">
        <v>0.27</v>
      </c>
      <c r="AA135" s="332"/>
      <c r="AB135" s="332"/>
      <c r="AC135" s="332"/>
      <c r="AD135" s="332"/>
      <c r="AE135" s="332"/>
      <c r="AF135" s="230"/>
      <c r="AG135" s="211" t="s">
        <v>251</v>
      </c>
      <c r="AH135" s="211" t="s">
        <v>559</v>
      </c>
      <c r="AI135" s="211" t="s">
        <v>299</v>
      </c>
      <c r="AJ135" s="211"/>
      <c r="AK135" s="211"/>
      <c r="AL135" s="228" t="s">
        <v>560</v>
      </c>
      <c r="AM135" s="232"/>
      <c r="AN135" s="232"/>
      <c r="AQ135" s="235"/>
      <c r="AS135" s="191"/>
      <c r="AV135" s="272" t="s">
        <v>561</v>
      </c>
      <c r="AW135" s="276" t="s">
        <v>365</v>
      </c>
      <c r="BR135" s="234" t="s">
        <v>313</v>
      </c>
      <c r="CD135" s="234" t="s">
        <v>302</v>
      </c>
      <c r="CE135" s="234" t="s">
        <v>302</v>
      </c>
    </row>
    <row r="136" spans="1:84" s="234" customFormat="1" ht="50.25" customHeight="1" x14ac:dyDescent="0.25">
      <c r="A136" s="240">
        <v>-2</v>
      </c>
      <c r="B136" s="339" t="s">
        <v>667</v>
      </c>
      <c r="C136" s="336" t="s">
        <v>39</v>
      </c>
      <c r="D136" s="332">
        <v>3.5</v>
      </c>
      <c r="E136" s="332"/>
      <c r="F136" s="332">
        <f>SUM(G136:AE136)-H136</f>
        <v>3.5</v>
      </c>
      <c r="G136" s="332">
        <v>1.5</v>
      </c>
      <c r="H136" s="332">
        <v>1.5</v>
      </c>
      <c r="I136" s="332">
        <v>0.5</v>
      </c>
      <c r="J136" s="332">
        <v>1.5</v>
      </c>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230"/>
      <c r="AG136" s="211" t="s">
        <v>251</v>
      </c>
      <c r="AH136" s="211"/>
      <c r="AI136" s="247"/>
      <c r="AJ136" s="232"/>
      <c r="AK136" s="232"/>
      <c r="AL136" s="280"/>
      <c r="AM136" s="232"/>
      <c r="AN136" s="232"/>
      <c r="AQ136" s="235"/>
      <c r="AS136" s="235"/>
      <c r="AV136" s="235"/>
      <c r="CD136" s="234" t="s">
        <v>302</v>
      </c>
    </row>
    <row r="137" spans="1:84" s="207" customFormat="1" ht="24" customHeight="1" x14ac:dyDescent="0.25">
      <c r="A137" s="459" t="s">
        <v>461</v>
      </c>
      <c r="B137" s="349" t="s">
        <v>103</v>
      </c>
      <c r="C137" s="336"/>
      <c r="D137" s="332"/>
      <c r="E137" s="332"/>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2"/>
      <c r="AF137" s="224"/>
      <c r="AG137" s="218"/>
      <c r="AH137" s="218"/>
      <c r="AI137" s="218"/>
      <c r="AJ137" s="209"/>
      <c r="AK137" s="209"/>
      <c r="AL137" s="225"/>
      <c r="AM137" s="209"/>
      <c r="AN137" s="209"/>
      <c r="AQ137" s="226"/>
      <c r="AS137" s="226"/>
      <c r="AV137" s="226"/>
    </row>
    <row r="138" spans="1:84" s="207" customFormat="1" ht="23.25" customHeight="1" x14ac:dyDescent="0.25">
      <c r="A138" s="459" t="s">
        <v>200</v>
      </c>
      <c r="B138" s="349" t="s">
        <v>505</v>
      </c>
      <c r="C138" s="336"/>
      <c r="D138" s="332"/>
      <c r="E138" s="332"/>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224"/>
      <c r="AG138" s="218"/>
      <c r="AH138" s="218"/>
      <c r="AI138" s="218"/>
      <c r="AJ138" s="209"/>
      <c r="AK138" s="209"/>
      <c r="AL138" s="225"/>
      <c r="AM138" s="209"/>
      <c r="AN138" s="209"/>
      <c r="AQ138" s="226"/>
      <c r="AS138" s="226"/>
      <c r="AV138" s="226"/>
    </row>
    <row r="139" spans="1:84" s="207" customFormat="1" ht="46.5" customHeight="1" x14ac:dyDescent="0.25">
      <c r="A139" s="240">
        <v>-1</v>
      </c>
      <c r="B139" s="346" t="s">
        <v>562</v>
      </c>
      <c r="C139" s="336" t="s">
        <v>40</v>
      </c>
      <c r="D139" s="332">
        <v>1.8499999999999999E-2</v>
      </c>
      <c r="E139" s="332"/>
      <c r="F139" s="332">
        <f t="shared" ref="F139:F151" si="15">SUM(G139:AE139)-H139</f>
        <v>1.8499999999999999E-2</v>
      </c>
      <c r="G139" s="332"/>
      <c r="H139" s="332"/>
      <c r="I139" s="332"/>
      <c r="J139" s="332"/>
      <c r="K139" s="332"/>
      <c r="L139" s="332"/>
      <c r="M139" s="332"/>
      <c r="N139" s="332"/>
      <c r="O139" s="332"/>
      <c r="P139" s="332"/>
      <c r="Q139" s="332"/>
      <c r="R139" s="332">
        <v>1.8499999999999999E-2</v>
      </c>
      <c r="S139" s="332"/>
      <c r="T139" s="332"/>
      <c r="U139" s="332"/>
      <c r="V139" s="332"/>
      <c r="W139" s="332"/>
      <c r="X139" s="332"/>
      <c r="Y139" s="332"/>
      <c r="Z139" s="332"/>
      <c r="AA139" s="332"/>
      <c r="AB139" s="332"/>
      <c r="AC139" s="332"/>
      <c r="AD139" s="332"/>
      <c r="AE139" s="332"/>
      <c r="AF139" s="230"/>
      <c r="AG139" s="211" t="s">
        <v>249</v>
      </c>
      <c r="AH139" s="211" t="s">
        <v>563</v>
      </c>
      <c r="AI139" s="211" t="s">
        <v>299</v>
      </c>
      <c r="AJ139" s="209"/>
      <c r="AK139" s="209"/>
      <c r="AL139" s="228" t="s">
        <v>564</v>
      </c>
      <c r="AM139" s="209"/>
      <c r="AN139" s="209"/>
      <c r="AQ139" s="226"/>
      <c r="AV139" s="191" t="s">
        <v>565</v>
      </c>
      <c r="AW139" s="276" t="s">
        <v>365</v>
      </c>
      <c r="BQ139" s="234"/>
      <c r="BR139" s="234" t="s">
        <v>313</v>
      </c>
      <c r="CD139" s="207" t="s">
        <v>302</v>
      </c>
      <c r="CF139" s="207" t="s">
        <v>302</v>
      </c>
    </row>
    <row r="140" spans="1:84" s="207" customFormat="1" ht="49.5" customHeight="1" x14ac:dyDescent="0.25">
      <c r="A140" s="240">
        <v>-2</v>
      </c>
      <c r="B140" s="368" t="s">
        <v>566</v>
      </c>
      <c r="C140" s="336" t="s">
        <v>40</v>
      </c>
      <c r="D140" s="332">
        <v>0.12559999999999999</v>
      </c>
      <c r="E140" s="332">
        <v>7.0000000000000007E-2</v>
      </c>
      <c r="F140" s="332">
        <f t="shared" si="15"/>
        <v>5.5599999999999997E-2</v>
      </c>
      <c r="G140" s="332"/>
      <c r="H140" s="332"/>
      <c r="I140" s="332"/>
      <c r="J140" s="332"/>
      <c r="K140" s="332"/>
      <c r="L140" s="332"/>
      <c r="M140" s="332"/>
      <c r="N140" s="332"/>
      <c r="O140" s="332"/>
      <c r="P140" s="332"/>
      <c r="Q140" s="332"/>
      <c r="R140" s="332"/>
      <c r="S140" s="332"/>
      <c r="T140" s="332"/>
      <c r="U140" s="332"/>
      <c r="V140" s="332"/>
      <c r="W140" s="332"/>
      <c r="X140" s="332"/>
      <c r="Y140" s="332">
        <v>5.5599999999999997E-2</v>
      </c>
      <c r="Z140" s="332"/>
      <c r="AA140" s="332"/>
      <c r="AB140" s="332"/>
      <c r="AC140" s="332"/>
      <c r="AD140" s="332"/>
      <c r="AE140" s="332"/>
      <c r="AF140" s="230"/>
      <c r="AG140" s="211" t="s">
        <v>245</v>
      </c>
      <c r="AH140" s="211" t="s">
        <v>567</v>
      </c>
      <c r="AI140" s="211" t="s">
        <v>299</v>
      </c>
      <c r="AJ140" s="228"/>
      <c r="AK140" s="228"/>
      <c r="AL140" s="280"/>
      <c r="AM140" s="209"/>
      <c r="AN140" s="220"/>
      <c r="AQ140" s="226"/>
      <c r="AV140" s="226" t="s">
        <v>568</v>
      </c>
      <c r="AW140" s="276" t="s">
        <v>365</v>
      </c>
      <c r="BQ140" s="234"/>
      <c r="BR140" s="181" t="s">
        <v>313</v>
      </c>
      <c r="CD140" s="207" t="s">
        <v>302</v>
      </c>
      <c r="CF140" s="207" t="s">
        <v>302</v>
      </c>
    </row>
    <row r="141" spans="1:84" s="207" customFormat="1" ht="56.25" customHeight="1" x14ac:dyDescent="0.25">
      <c r="A141" s="240">
        <v>-3</v>
      </c>
      <c r="B141" s="368" t="s">
        <v>569</v>
      </c>
      <c r="C141" s="336" t="s">
        <v>40</v>
      </c>
      <c r="D141" s="332">
        <v>0.15840000000000001</v>
      </c>
      <c r="E141" s="332"/>
      <c r="F141" s="332">
        <f t="shared" si="15"/>
        <v>0.15840000000000001</v>
      </c>
      <c r="G141" s="332"/>
      <c r="H141" s="332"/>
      <c r="I141" s="332"/>
      <c r="J141" s="332"/>
      <c r="K141" s="332"/>
      <c r="L141" s="332"/>
      <c r="M141" s="332"/>
      <c r="N141" s="332"/>
      <c r="O141" s="332"/>
      <c r="P141" s="332"/>
      <c r="Q141" s="332"/>
      <c r="R141" s="332"/>
      <c r="S141" s="332">
        <v>0.15840000000000001</v>
      </c>
      <c r="T141" s="332"/>
      <c r="U141" s="332"/>
      <c r="V141" s="332"/>
      <c r="W141" s="332"/>
      <c r="X141" s="332"/>
      <c r="Y141" s="332"/>
      <c r="Z141" s="332"/>
      <c r="AA141" s="332"/>
      <c r="AB141" s="332"/>
      <c r="AC141" s="332"/>
      <c r="AD141" s="332"/>
      <c r="AE141" s="332"/>
      <c r="AF141" s="230"/>
      <c r="AG141" s="211" t="s">
        <v>248</v>
      </c>
      <c r="AH141" s="211" t="s">
        <v>570</v>
      </c>
      <c r="AI141" s="211" t="s">
        <v>299</v>
      </c>
      <c r="AJ141" s="211"/>
      <c r="AK141" s="211"/>
      <c r="AL141" s="282" t="s">
        <v>571</v>
      </c>
      <c r="AM141" s="209"/>
      <c r="AN141" s="220"/>
      <c r="AQ141" s="226"/>
      <c r="AV141" s="191" t="s">
        <v>572</v>
      </c>
      <c r="AW141" s="276" t="s">
        <v>365</v>
      </c>
      <c r="BQ141" s="234"/>
      <c r="BR141" s="181" t="s">
        <v>313</v>
      </c>
      <c r="CD141" s="207" t="s">
        <v>302</v>
      </c>
      <c r="CF141" s="207" t="s">
        <v>302</v>
      </c>
    </row>
    <row r="142" spans="1:84" s="207" customFormat="1" ht="49.5" customHeight="1" x14ac:dyDescent="0.25">
      <c r="A142" s="240">
        <v>-4</v>
      </c>
      <c r="B142" s="368" t="s">
        <v>573</v>
      </c>
      <c r="C142" s="336" t="s">
        <v>40</v>
      </c>
      <c r="D142" s="332">
        <v>0.56000000000000005</v>
      </c>
      <c r="E142" s="332"/>
      <c r="F142" s="332">
        <f t="shared" si="15"/>
        <v>0.56000000000000005</v>
      </c>
      <c r="G142" s="332"/>
      <c r="H142" s="332"/>
      <c r="I142" s="332"/>
      <c r="J142" s="332"/>
      <c r="K142" s="332"/>
      <c r="L142" s="332"/>
      <c r="M142" s="332"/>
      <c r="N142" s="332"/>
      <c r="O142" s="332"/>
      <c r="P142" s="332"/>
      <c r="Q142" s="332"/>
      <c r="R142" s="332"/>
      <c r="S142" s="332"/>
      <c r="T142" s="332"/>
      <c r="U142" s="332"/>
      <c r="V142" s="332"/>
      <c r="W142" s="332"/>
      <c r="X142" s="332"/>
      <c r="Y142" s="332">
        <v>0.56000000000000005</v>
      </c>
      <c r="Z142" s="332"/>
      <c r="AA142" s="332"/>
      <c r="AB142" s="332"/>
      <c r="AC142" s="332"/>
      <c r="AD142" s="332"/>
      <c r="AE142" s="332"/>
      <c r="AF142" s="230"/>
      <c r="AG142" s="211" t="s">
        <v>248</v>
      </c>
      <c r="AH142" s="211" t="s">
        <v>574</v>
      </c>
      <c r="AI142" s="211" t="s">
        <v>299</v>
      </c>
      <c r="AJ142" s="211"/>
      <c r="AK142" s="211"/>
      <c r="AL142" s="282" t="s">
        <v>575</v>
      </c>
      <c r="AM142" s="209"/>
      <c r="AN142" s="220"/>
      <c r="AQ142" s="226"/>
      <c r="AV142" s="191" t="s">
        <v>576</v>
      </c>
      <c r="AW142" s="276" t="s">
        <v>365</v>
      </c>
      <c r="BQ142" s="234"/>
      <c r="BR142" s="181" t="s">
        <v>313</v>
      </c>
      <c r="CD142" s="207" t="s">
        <v>302</v>
      </c>
      <c r="CF142" s="207" t="s">
        <v>302</v>
      </c>
    </row>
    <row r="143" spans="1:84" s="207" customFormat="1" ht="50.25" customHeight="1" x14ac:dyDescent="0.25">
      <c r="A143" s="240">
        <v>-5</v>
      </c>
      <c r="B143" s="368" t="s">
        <v>577</v>
      </c>
      <c r="C143" s="336" t="s">
        <v>40</v>
      </c>
      <c r="D143" s="332">
        <v>1.5299999999999999E-2</v>
      </c>
      <c r="E143" s="332"/>
      <c r="F143" s="332">
        <f t="shared" si="15"/>
        <v>1.5299999999999999E-2</v>
      </c>
      <c r="G143" s="332"/>
      <c r="H143" s="332"/>
      <c r="I143" s="332"/>
      <c r="J143" s="332"/>
      <c r="K143" s="332"/>
      <c r="L143" s="332"/>
      <c r="M143" s="332"/>
      <c r="N143" s="332"/>
      <c r="O143" s="332"/>
      <c r="P143" s="332"/>
      <c r="Q143" s="332"/>
      <c r="R143" s="332"/>
      <c r="S143" s="332"/>
      <c r="T143" s="332"/>
      <c r="U143" s="332"/>
      <c r="V143" s="332"/>
      <c r="W143" s="332"/>
      <c r="X143" s="332"/>
      <c r="Y143" s="332"/>
      <c r="Z143" s="332"/>
      <c r="AA143" s="332">
        <v>1.5299999999999999E-2</v>
      </c>
      <c r="AB143" s="332"/>
      <c r="AC143" s="332"/>
      <c r="AD143" s="332"/>
      <c r="AE143" s="332"/>
      <c r="AF143" s="230"/>
      <c r="AG143" s="211" t="s">
        <v>248</v>
      </c>
      <c r="AH143" s="211" t="s">
        <v>578</v>
      </c>
      <c r="AI143" s="211" t="s">
        <v>299</v>
      </c>
      <c r="AJ143" s="211"/>
      <c r="AK143" s="211"/>
      <c r="AL143" s="282" t="s">
        <v>579</v>
      </c>
      <c r="AM143" s="209"/>
      <c r="AN143" s="220"/>
      <c r="AQ143" s="226"/>
      <c r="AV143" s="191" t="s">
        <v>580</v>
      </c>
      <c r="AW143" s="276" t="s">
        <v>365</v>
      </c>
      <c r="BQ143" s="234"/>
      <c r="BR143" s="181" t="s">
        <v>313</v>
      </c>
      <c r="CD143" s="207" t="s">
        <v>302</v>
      </c>
      <c r="CF143" s="207" t="s">
        <v>302</v>
      </c>
    </row>
    <row r="144" spans="1:84" s="207" customFormat="1" ht="55.5" customHeight="1" x14ac:dyDescent="0.25">
      <c r="A144" s="240">
        <v>-6</v>
      </c>
      <c r="B144" s="368" t="s">
        <v>581</v>
      </c>
      <c r="C144" s="336" t="s">
        <v>40</v>
      </c>
      <c r="D144" s="332">
        <v>7.7100000000000002E-2</v>
      </c>
      <c r="E144" s="332"/>
      <c r="F144" s="332">
        <f t="shared" si="15"/>
        <v>7.7100000000000002E-2</v>
      </c>
      <c r="G144" s="332"/>
      <c r="H144" s="332"/>
      <c r="I144" s="332"/>
      <c r="J144" s="332"/>
      <c r="K144" s="332"/>
      <c r="L144" s="332"/>
      <c r="M144" s="332"/>
      <c r="N144" s="332"/>
      <c r="O144" s="332"/>
      <c r="P144" s="332"/>
      <c r="Q144" s="332"/>
      <c r="R144" s="332"/>
      <c r="S144" s="332"/>
      <c r="T144" s="332"/>
      <c r="U144" s="332">
        <v>7.7100000000000002E-2</v>
      </c>
      <c r="V144" s="332"/>
      <c r="W144" s="332"/>
      <c r="X144" s="332"/>
      <c r="Y144" s="332"/>
      <c r="Z144" s="332"/>
      <c r="AA144" s="332"/>
      <c r="AB144" s="332"/>
      <c r="AC144" s="332"/>
      <c r="AD144" s="332"/>
      <c r="AE144" s="332"/>
      <c r="AF144" s="230"/>
      <c r="AG144" s="211" t="s">
        <v>248</v>
      </c>
      <c r="AH144" s="211" t="s">
        <v>582</v>
      </c>
      <c r="AI144" s="211" t="s">
        <v>299</v>
      </c>
      <c r="AJ144" s="211"/>
      <c r="AK144" s="211"/>
      <c r="AL144" s="282" t="s">
        <v>583</v>
      </c>
      <c r="AM144" s="209"/>
      <c r="AN144" s="220"/>
      <c r="AQ144" s="226"/>
      <c r="AV144" s="191" t="s">
        <v>584</v>
      </c>
      <c r="AW144" s="276" t="s">
        <v>365</v>
      </c>
      <c r="BQ144" s="234"/>
      <c r="BR144" s="181" t="s">
        <v>313</v>
      </c>
      <c r="CD144" s="207" t="s">
        <v>302</v>
      </c>
      <c r="CF144" s="207" t="s">
        <v>302</v>
      </c>
    </row>
    <row r="145" spans="1:84" s="207" customFormat="1" ht="51.75" customHeight="1" x14ac:dyDescent="0.25">
      <c r="A145" s="240">
        <v>-7</v>
      </c>
      <c r="B145" s="368" t="s">
        <v>585</v>
      </c>
      <c r="C145" s="336" t="s">
        <v>40</v>
      </c>
      <c r="D145" s="332">
        <v>7.0000000000000007E-2</v>
      </c>
      <c r="E145" s="332"/>
      <c r="F145" s="332">
        <f t="shared" si="15"/>
        <v>7.0000000000000007E-2</v>
      </c>
      <c r="G145" s="332"/>
      <c r="H145" s="332"/>
      <c r="I145" s="332"/>
      <c r="J145" s="332"/>
      <c r="K145" s="332"/>
      <c r="L145" s="332"/>
      <c r="M145" s="332"/>
      <c r="N145" s="332"/>
      <c r="O145" s="332"/>
      <c r="P145" s="332"/>
      <c r="Q145" s="332"/>
      <c r="R145" s="332"/>
      <c r="S145" s="332"/>
      <c r="T145" s="332">
        <v>7.0000000000000007E-2</v>
      </c>
      <c r="U145" s="332"/>
      <c r="V145" s="332"/>
      <c r="W145" s="332"/>
      <c r="X145" s="332"/>
      <c r="Y145" s="332"/>
      <c r="Z145" s="332"/>
      <c r="AA145" s="332"/>
      <c r="AB145" s="332"/>
      <c r="AC145" s="332"/>
      <c r="AD145" s="332"/>
      <c r="AE145" s="332"/>
      <c r="AF145" s="230"/>
      <c r="AG145" s="211" t="s">
        <v>248</v>
      </c>
      <c r="AH145" s="211" t="s">
        <v>586</v>
      </c>
      <c r="AI145" s="211" t="s">
        <v>299</v>
      </c>
      <c r="AJ145" s="211"/>
      <c r="AK145" s="211"/>
      <c r="AL145" s="282" t="s">
        <v>587</v>
      </c>
      <c r="AM145" s="209"/>
      <c r="AN145" s="220"/>
      <c r="AQ145" s="226"/>
      <c r="AV145" s="191" t="s">
        <v>588</v>
      </c>
      <c r="AW145" s="276" t="s">
        <v>365</v>
      </c>
      <c r="BQ145" s="234"/>
      <c r="BR145" s="181" t="s">
        <v>313</v>
      </c>
      <c r="CD145" s="207" t="s">
        <v>302</v>
      </c>
      <c r="CF145" s="207" t="s">
        <v>302</v>
      </c>
    </row>
    <row r="146" spans="1:84" s="207" customFormat="1" ht="44.25" customHeight="1" x14ac:dyDescent="0.25">
      <c r="A146" s="240">
        <v>-8</v>
      </c>
      <c r="B146" s="346" t="s">
        <v>589</v>
      </c>
      <c r="C146" s="336" t="s">
        <v>40</v>
      </c>
      <c r="D146" s="332">
        <v>1.2E-2</v>
      </c>
      <c r="E146" s="332"/>
      <c r="F146" s="332">
        <f t="shared" si="15"/>
        <v>1.2E-2</v>
      </c>
      <c r="G146" s="332"/>
      <c r="H146" s="332"/>
      <c r="I146" s="332"/>
      <c r="J146" s="332"/>
      <c r="K146" s="332"/>
      <c r="L146" s="332"/>
      <c r="M146" s="332"/>
      <c r="N146" s="332"/>
      <c r="O146" s="332"/>
      <c r="P146" s="332"/>
      <c r="Q146" s="332"/>
      <c r="R146" s="332"/>
      <c r="S146" s="332"/>
      <c r="T146" s="332">
        <v>1.2E-2</v>
      </c>
      <c r="U146" s="332"/>
      <c r="V146" s="332"/>
      <c r="W146" s="332"/>
      <c r="X146" s="332"/>
      <c r="Y146" s="332"/>
      <c r="Z146" s="332"/>
      <c r="AA146" s="332"/>
      <c r="AB146" s="332"/>
      <c r="AC146" s="332"/>
      <c r="AD146" s="332"/>
      <c r="AE146" s="332"/>
      <c r="AF146" s="230"/>
      <c r="AG146" s="211" t="s">
        <v>248</v>
      </c>
      <c r="AH146" s="211" t="s">
        <v>590</v>
      </c>
      <c r="AI146" s="211" t="s">
        <v>299</v>
      </c>
      <c r="AJ146" s="211"/>
      <c r="AK146" s="211"/>
      <c r="AL146" s="282" t="s">
        <v>591</v>
      </c>
      <c r="AM146" s="209"/>
      <c r="AN146" s="220"/>
      <c r="AQ146" s="226"/>
      <c r="AV146" s="191" t="s">
        <v>592</v>
      </c>
      <c r="AW146" s="276" t="s">
        <v>365</v>
      </c>
      <c r="BQ146" s="234"/>
      <c r="BR146" s="181" t="s">
        <v>313</v>
      </c>
      <c r="CD146" s="207" t="s">
        <v>302</v>
      </c>
      <c r="CF146" s="207" t="s">
        <v>302</v>
      </c>
    </row>
    <row r="147" spans="1:84" s="242" customFormat="1" ht="164.25" customHeight="1" x14ac:dyDescent="0.25">
      <c r="A147" s="240">
        <v>-9</v>
      </c>
      <c r="B147" s="346" t="s">
        <v>595</v>
      </c>
      <c r="C147" s="340" t="s">
        <v>40</v>
      </c>
      <c r="D147" s="332">
        <v>0.01</v>
      </c>
      <c r="E147" s="332"/>
      <c r="F147" s="332">
        <f t="shared" si="15"/>
        <v>0.01</v>
      </c>
      <c r="G147" s="332"/>
      <c r="H147" s="332"/>
      <c r="I147" s="332"/>
      <c r="J147" s="332"/>
      <c r="K147" s="332"/>
      <c r="L147" s="332"/>
      <c r="M147" s="332"/>
      <c r="N147" s="332"/>
      <c r="O147" s="332"/>
      <c r="P147" s="332"/>
      <c r="Q147" s="332"/>
      <c r="R147" s="332"/>
      <c r="S147" s="332"/>
      <c r="T147" s="332"/>
      <c r="U147" s="332"/>
      <c r="V147" s="332"/>
      <c r="W147" s="332"/>
      <c r="X147" s="332"/>
      <c r="Y147" s="332">
        <v>0.01</v>
      </c>
      <c r="Z147" s="332"/>
      <c r="AA147" s="332"/>
      <c r="AB147" s="332"/>
      <c r="AC147" s="332"/>
      <c r="AD147" s="332"/>
      <c r="AE147" s="332"/>
      <c r="AF147" s="214"/>
      <c r="AG147" s="228" t="s">
        <v>243</v>
      </c>
      <c r="AH147" s="228" t="s">
        <v>636</v>
      </c>
      <c r="AI147" s="228" t="s">
        <v>508</v>
      </c>
      <c r="AJ147" s="228"/>
      <c r="AK147" s="228"/>
      <c r="AL147" s="228" t="s">
        <v>596</v>
      </c>
      <c r="AM147" s="221"/>
      <c r="AN147" s="221"/>
      <c r="AV147" s="242" t="s">
        <v>597</v>
      </c>
      <c r="AW147" s="276" t="s">
        <v>365</v>
      </c>
      <c r="BQ147" s="234"/>
      <c r="BR147" s="181" t="s">
        <v>313</v>
      </c>
      <c r="CD147" s="242" t="s">
        <v>302</v>
      </c>
      <c r="CF147" s="242" t="s">
        <v>302</v>
      </c>
    </row>
    <row r="148" spans="1:84" s="242" customFormat="1" ht="153.75" customHeight="1" x14ac:dyDescent="0.25">
      <c r="A148" s="240">
        <v>-10</v>
      </c>
      <c r="B148" s="346" t="s">
        <v>598</v>
      </c>
      <c r="C148" s="340" t="s">
        <v>39</v>
      </c>
      <c r="D148" s="332">
        <v>0.09</v>
      </c>
      <c r="E148" s="332"/>
      <c r="F148" s="332">
        <f t="shared" si="15"/>
        <v>0.09</v>
      </c>
      <c r="G148" s="332"/>
      <c r="H148" s="332"/>
      <c r="I148" s="332"/>
      <c r="J148" s="332"/>
      <c r="K148" s="332"/>
      <c r="L148" s="332"/>
      <c r="M148" s="332"/>
      <c r="N148" s="332"/>
      <c r="O148" s="332"/>
      <c r="P148" s="332"/>
      <c r="Q148" s="332"/>
      <c r="R148" s="332"/>
      <c r="S148" s="332"/>
      <c r="T148" s="332"/>
      <c r="U148" s="332"/>
      <c r="V148" s="332"/>
      <c r="W148" s="332"/>
      <c r="X148" s="332"/>
      <c r="Y148" s="332">
        <v>0.09</v>
      </c>
      <c r="Z148" s="332"/>
      <c r="AA148" s="332"/>
      <c r="AB148" s="332"/>
      <c r="AC148" s="332"/>
      <c r="AD148" s="332"/>
      <c r="AE148" s="332"/>
      <c r="AF148" s="214"/>
      <c r="AG148" s="228" t="s">
        <v>251</v>
      </c>
      <c r="AH148" s="228" t="s">
        <v>637</v>
      </c>
      <c r="AI148" s="228" t="s">
        <v>508</v>
      </c>
      <c r="AJ148" s="228"/>
      <c r="AK148" s="228"/>
      <c r="AL148" s="228" t="s">
        <v>599</v>
      </c>
      <c r="AM148" s="221"/>
      <c r="AN148" s="221"/>
      <c r="AV148" s="242" t="s">
        <v>600</v>
      </c>
      <c r="AW148" s="276" t="s">
        <v>365</v>
      </c>
      <c r="BQ148" s="234"/>
      <c r="BR148" s="181" t="s">
        <v>313</v>
      </c>
      <c r="CD148" s="242" t="s">
        <v>302</v>
      </c>
      <c r="CF148" s="242" t="s">
        <v>302</v>
      </c>
    </row>
    <row r="149" spans="1:84" s="242" customFormat="1" ht="138" x14ac:dyDescent="0.25">
      <c r="A149" s="240">
        <v>-11</v>
      </c>
      <c r="B149" s="346" t="s">
        <v>601</v>
      </c>
      <c r="C149" s="340" t="s">
        <v>40</v>
      </c>
      <c r="D149" s="332">
        <v>0.03</v>
      </c>
      <c r="E149" s="332"/>
      <c r="F149" s="332">
        <f t="shared" si="15"/>
        <v>0.03</v>
      </c>
      <c r="G149" s="332"/>
      <c r="H149" s="332"/>
      <c r="I149" s="332"/>
      <c r="J149" s="332"/>
      <c r="K149" s="332"/>
      <c r="L149" s="332"/>
      <c r="M149" s="332"/>
      <c r="N149" s="332"/>
      <c r="O149" s="332"/>
      <c r="P149" s="332"/>
      <c r="Q149" s="332"/>
      <c r="R149" s="332"/>
      <c r="S149" s="332"/>
      <c r="T149" s="332"/>
      <c r="U149" s="332"/>
      <c r="V149" s="332"/>
      <c r="W149" s="332"/>
      <c r="X149" s="332"/>
      <c r="Y149" s="332">
        <v>0.03</v>
      </c>
      <c r="Z149" s="332"/>
      <c r="AA149" s="332"/>
      <c r="AB149" s="332"/>
      <c r="AC149" s="332"/>
      <c r="AD149" s="332"/>
      <c r="AE149" s="332"/>
      <c r="AF149" s="214"/>
      <c r="AG149" s="228" t="s">
        <v>243</v>
      </c>
      <c r="AH149" s="228" t="s">
        <v>638</v>
      </c>
      <c r="AI149" s="228" t="s">
        <v>508</v>
      </c>
      <c r="AJ149" s="228"/>
      <c r="AK149" s="228"/>
      <c r="AL149" s="228" t="s">
        <v>602</v>
      </c>
      <c r="AM149" s="221"/>
      <c r="AN149" s="221" t="s">
        <v>603</v>
      </c>
      <c r="AV149" s="242" t="s">
        <v>604</v>
      </c>
      <c r="AW149" s="276" t="s">
        <v>365</v>
      </c>
      <c r="BQ149" s="234"/>
      <c r="BR149" s="181" t="s">
        <v>313</v>
      </c>
      <c r="CD149" s="242" t="s">
        <v>302</v>
      </c>
      <c r="CF149" s="242" t="s">
        <v>302</v>
      </c>
    </row>
    <row r="150" spans="1:84" s="242" customFormat="1" ht="110.4" x14ac:dyDescent="0.25">
      <c r="A150" s="240">
        <v>-12</v>
      </c>
      <c r="B150" s="346" t="s">
        <v>605</v>
      </c>
      <c r="C150" s="340" t="s">
        <v>40</v>
      </c>
      <c r="D150" s="332">
        <v>0.32</v>
      </c>
      <c r="E150" s="332"/>
      <c r="F150" s="332">
        <f t="shared" si="15"/>
        <v>0.32</v>
      </c>
      <c r="G150" s="332"/>
      <c r="H150" s="332"/>
      <c r="I150" s="332"/>
      <c r="J150" s="332"/>
      <c r="K150" s="332"/>
      <c r="L150" s="332"/>
      <c r="M150" s="332"/>
      <c r="N150" s="332"/>
      <c r="O150" s="332"/>
      <c r="P150" s="332"/>
      <c r="Q150" s="332"/>
      <c r="R150" s="332"/>
      <c r="S150" s="332"/>
      <c r="T150" s="332"/>
      <c r="U150" s="332"/>
      <c r="V150" s="332"/>
      <c r="W150" s="332"/>
      <c r="X150" s="332"/>
      <c r="Y150" s="332"/>
      <c r="Z150" s="332"/>
      <c r="AA150" s="332"/>
      <c r="AB150" s="332"/>
      <c r="AC150" s="332">
        <v>0.32</v>
      </c>
      <c r="AD150" s="332"/>
      <c r="AE150" s="332"/>
      <c r="AF150" s="214"/>
      <c r="AG150" s="228" t="s">
        <v>250</v>
      </c>
      <c r="AH150" s="228" t="s">
        <v>522</v>
      </c>
      <c r="AI150" s="228" t="s">
        <v>514</v>
      </c>
      <c r="AJ150" s="228"/>
      <c r="AK150" s="228"/>
      <c r="AL150" s="228" t="s">
        <v>606</v>
      </c>
      <c r="AM150" s="221"/>
      <c r="AN150" s="221"/>
      <c r="AV150" s="242" t="s">
        <v>607</v>
      </c>
      <c r="AW150" s="276" t="s">
        <v>365</v>
      </c>
      <c r="BQ150" s="234"/>
      <c r="BR150" s="181" t="s">
        <v>313</v>
      </c>
      <c r="CD150" s="242" t="s">
        <v>302</v>
      </c>
      <c r="CF150" s="242" t="s">
        <v>302</v>
      </c>
    </row>
    <row r="151" spans="1:84" s="242" customFormat="1" ht="55.5" customHeight="1" x14ac:dyDescent="0.25">
      <c r="A151" s="240">
        <v>-13</v>
      </c>
      <c r="B151" s="346" t="s">
        <v>608</v>
      </c>
      <c r="C151" s="340" t="s">
        <v>40</v>
      </c>
      <c r="D151" s="332">
        <v>0.01</v>
      </c>
      <c r="E151" s="332"/>
      <c r="F151" s="332">
        <f t="shared" si="15"/>
        <v>0.01</v>
      </c>
      <c r="G151" s="332"/>
      <c r="H151" s="332"/>
      <c r="I151" s="332"/>
      <c r="J151" s="332"/>
      <c r="K151" s="332"/>
      <c r="L151" s="332"/>
      <c r="M151" s="332"/>
      <c r="N151" s="332"/>
      <c r="O151" s="332"/>
      <c r="P151" s="332"/>
      <c r="Q151" s="332"/>
      <c r="R151" s="332"/>
      <c r="S151" s="332"/>
      <c r="T151" s="332"/>
      <c r="U151" s="332"/>
      <c r="V151" s="332"/>
      <c r="W151" s="332"/>
      <c r="X151" s="332"/>
      <c r="Y151" s="332">
        <v>0.01</v>
      </c>
      <c r="Z151" s="332"/>
      <c r="AA151" s="332"/>
      <c r="AB151" s="332"/>
      <c r="AC151" s="332"/>
      <c r="AD151" s="332"/>
      <c r="AE151" s="332"/>
      <c r="AF151" s="214"/>
      <c r="AG151" s="228" t="s">
        <v>242</v>
      </c>
      <c r="AH151" s="228" t="s">
        <v>609</v>
      </c>
      <c r="AI151" s="211" t="s">
        <v>610</v>
      </c>
      <c r="AJ151" s="228"/>
      <c r="AK151" s="228"/>
      <c r="AL151" s="228" t="s">
        <v>611</v>
      </c>
      <c r="AM151" s="221"/>
      <c r="AN151" s="221"/>
      <c r="AV151" s="242" t="s">
        <v>612</v>
      </c>
      <c r="AW151" s="276" t="s">
        <v>365</v>
      </c>
      <c r="BQ151" s="234"/>
      <c r="BR151" s="181" t="s">
        <v>313</v>
      </c>
      <c r="CD151" s="242" t="s">
        <v>302</v>
      </c>
      <c r="CF151" s="242" t="s">
        <v>302</v>
      </c>
    </row>
    <row r="152" spans="1:84" s="207" customFormat="1" ht="40.5" customHeight="1" x14ac:dyDescent="0.25">
      <c r="A152" s="459" t="s">
        <v>200</v>
      </c>
      <c r="B152" s="349" t="s">
        <v>613</v>
      </c>
      <c r="C152" s="336"/>
      <c r="D152" s="332"/>
      <c r="E152" s="332"/>
      <c r="F152" s="332"/>
      <c r="G152" s="332"/>
      <c r="H152" s="332"/>
      <c r="I152" s="332"/>
      <c r="J152" s="332"/>
      <c r="K152" s="332"/>
      <c r="L152" s="332"/>
      <c r="M152" s="332"/>
      <c r="N152" s="332"/>
      <c r="O152" s="332"/>
      <c r="P152" s="332"/>
      <c r="Q152" s="332"/>
      <c r="R152" s="332"/>
      <c r="S152" s="332"/>
      <c r="T152" s="332"/>
      <c r="U152" s="332"/>
      <c r="V152" s="332"/>
      <c r="W152" s="332"/>
      <c r="X152" s="332"/>
      <c r="Y152" s="332"/>
      <c r="Z152" s="332"/>
      <c r="AA152" s="332"/>
      <c r="AB152" s="332"/>
      <c r="AC152" s="332"/>
      <c r="AD152" s="332"/>
      <c r="AE152" s="332"/>
      <c r="AF152" s="224"/>
      <c r="AG152" s="218"/>
      <c r="AH152" s="218"/>
      <c r="AI152" s="218"/>
      <c r="AJ152" s="209"/>
      <c r="AK152" s="209"/>
      <c r="AL152" s="225"/>
      <c r="AM152" s="209"/>
      <c r="AN152" s="209"/>
      <c r="AQ152" s="226"/>
      <c r="AS152" s="226"/>
      <c r="AV152" s="226"/>
    </row>
    <row r="153" spans="1:84" s="207" customFormat="1" ht="65.25" customHeight="1" x14ac:dyDescent="0.25">
      <c r="A153" s="240">
        <v>-1</v>
      </c>
      <c r="B153" s="339" t="s">
        <v>668</v>
      </c>
      <c r="C153" s="336" t="s">
        <v>40</v>
      </c>
      <c r="D153" s="332">
        <f>F153</f>
        <v>2.4999999999999996</v>
      </c>
      <c r="E153" s="332"/>
      <c r="F153" s="332">
        <f t="shared" ref="F153:F161" si="16">SUM(G153:AE153)-H153</f>
        <v>2.4999999999999996</v>
      </c>
      <c r="G153" s="332">
        <v>1.9</v>
      </c>
      <c r="H153" s="332">
        <v>1.9</v>
      </c>
      <c r="I153" s="332"/>
      <c r="J153" s="332">
        <v>0.6</v>
      </c>
      <c r="K153" s="332"/>
      <c r="L153" s="332"/>
      <c r="M153" s="332"/>
      <c r="N153" s="332"/>
      <c r="O153" s="332"/>
      <c r="P153" s="332"/>
      <c r="Q153" s="332"/>
      <c r="R153" s="332"/>
      <c r="S153" s="332"/>
      <c r="T153" s="332"/>
      <c r="U153" s="332"/>
      <c r="V153" s="332"/>
      <c r="W153" s="332"/>
      <c r="X153" s="332"/>
      <c r="Y153" s="332"/>
      <c r="Z153" s="332"/>
      <c r="AA153" s="332"/>
      <c r="AB153" s="332"/>
      <c r="AC153" s="332"/>
      <c r="AD153" s="332"/>
      <c r="AE153" s="332"/>
      <c r="AF153" s="230"/>
      <c r="AG153" s="211" t="s">
        <v>246</v>
      </c>
      <c r="AH153" s="211"/>
      <c r="AI153" s="247"/>
      <c r="AJ153" s="209"/>
      <c r="AK153" s="209"/>
      <c r="AL153" s="225"/>
      <c r="AM153" s="209"/>
      <c r="AN153" s="233"/>
      <c r="AQ153" s="226"/>
      <c r="AS153" s="226"/>
      <c r="AV153" s="226"/>
      <c r="CD153" s="207" t="s">
        <v>302</v>
      </c>
    </row>
    <row r="154" spans="1:84" s="207" customFormat="1" ht="54" customHeight="1" x14ac:dyDescent="0.25">
      <c r="A154" s="240">
        <v>-2</v>
      </c>
      <c r="B154" s="339" t="s">
        <v>669</v>
      </c>
      <c r="C154" s="336" t="s">
        <v>40</v>
      </c>
      <c r="D154" s="332">
        <f t="shared" ref="D154:D161" si="17">F154</f>
        <v>2.08</v>
      </c>
      <c r="E154" s="332"/>
      <c r="F154" s="332">
        <f t="shared" si="16"/>
        <v>2.08</v>
      </c>
      <c r="G154" s="332">
        <v>1.38</v>
      </c>
      <c r="H154" s="332">
        <v>1.38</v>
      </c>
      <c r="I154" s="332"/>
      <c r="J154" s="332">
        <v>0.7</v>
      </c>
      <c r="K154" s="332"/>
      <c r="L154" s="332"/>
      <c r="M154" s="332"/>
      <c r="N154" s="332"/>
      <c r="O154" s="332"/>
      <c r="P154" s="332"/>
      <c r="Q154" s="332"/>
      <c r="R154" s="332"/>
      <c r="S154" s="332"/>
      <c r="T154" s="332"/>
      <c r="U154" s="332"/>
      <c r="V154" s="332"/>
      <c r="W154" s="332"/>
      <c r="X154" s="332"/>
      <c r="Y154" s="332"/>
      <c r="Z154" s="332"/>
      <c r="AA154" s="332"/>
      <c r="AB154" s="332"/>
      <c r="AC154" s="332"/>
      <c r="AD154" s="332"/>
      <c r="AE154" s="332"/>
      <c r="AF154" s="230"/>
      <c r="AG154" s="211" t="s">
        <v>249</v>
      </c>
      <c r="AH154" s="211"/>
      <c r="AI154" s="247"/>
      <c r="AJ154" s="209"/>
      <c r="AK154" s="209"/>
      <c r="AL154" s="225"/>
      <c r="AM154" s="209"/>
      <c r="AN154" s="209"/>
      <c r="AQ154" s="226"/>
      <c r="AS154" s="226"/>
      <c r="AV154" s="226"/>
      <c r="CD154" s="207" t="s">
        <v>302</v>
      </c>
    </row>
    <row r="155" spans="1:84" s="207" customFormat="1" ht="66" customHeight="1" x14ac:dyDescent="0.25">
      <c r="A155" s="240">
        <v>-3</v>
      </c>
      <c r="B155" s="339" t="s">
        <v>670</v>
      </c>
      <c r="C155" s="336" t="s">
        <v>40</v>
      </c>
      <c r="D155" s="332">
        <f t="shared" si="17"/>
        <v>0.05</v>
      </c>
      <c r="E155" s="332"/>
      <c r="F155" s="332">
        <f t="shared" si="16"/>
        <v>0.05</v>
      </c>
      <c r="G155" s="332"/>
      <c r="H155" s="332"/>
      <c r="I155" s="332"/>
      <c r="J155" s="332">
        <v>0.05</v>
      </c>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230"/>
      <c r="AG155" s="211" t="s">
        <v>243</v>
      </c>
      <c r="AH155" s="211"/>
      <c r="AI155" s="247"/>
      <c r="AJ155" s="209"/>
      <c r="AK155" s="209"/>
      <c r="AL155" s="225"/>
      <c r="AM155" s="209"/>
      <c r="AN155" s="209"/>
      <c r="AQ155" s="226"/>
      <c r="AS155" s="226"/>
      <c r="AV155" s="226"/>
      <c r="CD155" s="207" t="s">
        <v>302</v>
      </c>
    </row>
    <row r="156" spans="1:84" s="207" customFormat="1" ht="56.25" customHeight="1" x14ac:dyDescent="0.25">
      <c r="A156" s="240">
        <v>-4</v>
      </c>
      <c r="B156" s="339" t="s">
        <v>671</v>
      </c>
      <c r="C156" s="336" t="s">
        <v>40</v>
      </c>
      <c r="D156" s="332">
        <f>E156+F156</f>
        <v>0.84299999999999997</v>
      </c>
      <c r="E156" s="332"/>
      <c r="F156" s="332">
        <f t="shared" si="16"/>
        <v>0.84299999999999997</v>
      </c>
      <c r="G156" s="332">
        <v>0.02</v>
      </c>
      <c r="H156" s="332">
        <v>0.02</v>
      </c>
      <c r="I156" s="332"/>
      <c r="J156" s="332">
        <v>0.82299999999999995</v>
      </c>
      <c r="K156" s="332"/>
      <c r="L156" s="332"/>
      <c r="M156" s="332"/>
      <c r="N156" s="332"/>
      <c r="O156" s="332"/>
      <c r="P156" s="332"/>
      <c r="Q156" s="332"/>
      <c r="R156" s="332"/>
      <c r="S156" s="332"/>
      <c r="T156" s="332"/>
      <c r="U156" s="332"/>
      <c r="V156" s="332"/>
      <c r="W156" s="332"/>
      <c r="X156" s="332"/>
      <c r="Y156" s="332"/>
      <c r="Z156" s="332"/>
      <c r="AA156" s="332"/>
      <c r="AB156" s="332"/>
      <c r="AC156" s="332"/>
      <c r="AD156" s="332"/>
      <c r="AE156" s="332"/>
      <c r="AF156" s="230"/>
      <c r="AG156" s="211" t="s">
        <v>245</v>
      </c>
      <c r="AH156" s="211"/>
      <c r="AI156" s="247"/>
      <c r="AJ156" s="209"/>
      <c r="AK156" s="209"/>
      <c r="AL156" s="225"/>
      <c r="AM156" s="209"/>
      <c r="AN156" s="209"/>
      <c r="AQ156" s="226"/>
      <c r="AS156" s="226"/>
      <c r="AV156" s="226"/>
      <c r="CD156" s="207" t="s">
        <v>302</v>
      </c>
    </row>
    <row r="157" spans="1:84" s="207" customFormat="1" ht="60" customHeight="1" x14ac:dyDescent="0.25">
      <c r="A157" s="240">
        <v>-5</v>
      </c>
      <c r="B157" s="339" t="s">
        <v>672</v>
      </c>
      <c r="C157" s="336" t="s">
        <v>40</v>
      </c>
      <c r="D157" s="332">
        <f t="shared" si="17"/>
        <v>4.88</v>
      </c>
      <c r="E157" s="332"/>
      <c r="F157" s="332">
        <f t="shared" si="16"/>
        <v>4.88</v>
      </c>
      <c r="G157" s="332">
        <v>1.37</v>
      </c>
      <c r="H157" s="332"/>
      <c r="I157" s="332">
        <v>2.1</v>
      </c>
      <c r="J157" s="332">
        <v>1.41</v>
      </c>
      <c r="K157" s="332"/>
      <c r="L157" s="332"/>
      <c r="M157" s="332"/>
      <c r="N157" s="332"/>
      <c r="O157" s="332"/>
      <c r="P157" s="332"/>
      <c r="Q157" s="332"/>
      <c r="R157" s="332"/>
      <c r="S157" s="332"/>
      <c r="T157" s="332"/>
      <c r="U157" s="332"/>
      <c r="V157" s="332"/>
      <c r="W157" s="332"/>
      <c r="X157" s="332"/>
      <c r="Y157" s="332"/>
      <c r="Z157" s="332"/>
      <c r="AA157" s="332"/>
      <c r="AB157" s="332"/>
      <c r="AC157" s="332"/>
      <c r="AD157" s="332"/>
      <c r="AE157" s="332"/>
      <c r="AF157" s="230"/>
      <c r="AG157" s="211" t="s">
        <v>248</v>
      </c>
      <c r="AH157" s="211"/>
      <c r="AI157" s="247"/>
      <c r="AJ157" s="211"/>
      <c r="AK157" s="211"/>
      <c r="AL157" s="225"/>
      <c r="AM157" s="209"/>
      <c r="AN157" s="220"/>
      <c r="AQ157" s="226"/>
      <c r="AS157" s="226"/>
      <c r="AV157" s="226"/>
      <c r="CD157" s="207" t="s">
        <v>302</v>
      </c>
    </row>
    <row r="158" spans="1:84" s="207" customFormat="1" ht="61.5" customHeight="1" x14ac:dyDescent="0.25">
      <c r="A158" s="240">
        <v>-6</v>
      </c>
      <c r="B158" s="339" t="s">
        <v>673</v>
      </c>
      <c r="C158" s="336" t="s">
        <v>40</v>
      </c>
      <c r="D158" s="332">
        <f t="shared" si="17"/>
        <v>0.99999999999999989</v>
      </c>
      <c r="E158" s="332"/>
      <c r="F158" s="332">
        <f t="shared" si="16"/>
        <v>0.99999999999999989</v>
      </c>
      <c r="G158" s="332">
        <v>0.10999999999999999</v>
      </c>
      <c r="H158" s="332">
        <v>0.10999999999999999</v>
      </c>
      <c r="I158" s="332"/>
      <c r="J158" s="332">
        <v>0.89</v>
      </c>
      <c r="K158" s="332"/>
      <c r="L158" s="332"/>
      <c r="M158" s="332"/>
      <c r="N158" s="332"/>
      <c r="O158" s="332"/>
      <c r="P158" s="332"/>
      <c r="Q158" s="332"/>
      <c r="R158" s="332"/>
      <c r="S158" s="332"/>
      <c r="T158" s="332"/>
      <c r="U158" s="332"/>
      <c r="V158" s="332"/>
      <c r="W158" s="332"/>
      <c r="X158" s="332"/>
      <c r="Y158" s="332"/>
      <c r="Z158" s="332"/>
      <c r="AA158" s="332"/>
      <c r="AB158" s="332"/>
      <c r="AC158" s="332"/>
      <c r="AD158" s="332"/>
      <c r="AE158" s="332"/>
      <c r="AF158" s="230"/>
      <c r="AG158" s="211" t="s">
        <v>247</v>
      </c>
      <c r="AH158" s="211"/>
      <c r="AI158" s="247"/>
      <c r="AJ158" s="209"/>
      <c r="AK158" s="209"/>
      <c r="AL158" s="225"/>
      <c r="AM158" s="209"/>
      <c r="AN158" s="209"/>
      <c r="AQ158" s="226"/>
      <c r="AS158" s="226"/>
      <c r="AV158" s="226"/>
      <c r="CD158" s="207" t="s">
        <v>302</v>
      </c>
    </row>
    <row r="159" spans="1:84" s="207" customFormat="1" ht="54" customHeight="1" x14ac:dyDescent="0.25">
      <c r="A159" s="240">
        <v>-7</v>
      </c>
      <c r="B159" s="339" t="s">
        <v>674</v>
      </c>
      <c r="C159" s="336" t="s">
        <v>40</v>
      </c>
      <c r="D159" s="332">
        <f>F159</f>
        <v>2.5</v>
      </c>
      <c r="E159" s="332"/>
      <c r="F159" s="332">
        <f t="shared" si="16"/>
        <v>2.5</v>
      </c>
      <c r="G159" s="332">
        <v>1</v>
      </c>
      <c r="H159" s="332">
        <v>1</v>
      </c>
      <c r="I159" s="332"/>
      <c r="J159" s="332">
        <v>1.5</v>
      </c>
      <c r="K159" s="332"/>
      <c r="L159" s="332"/>
      <c r="M159" s="332"/>
      <c r="N159" s="332"/>
      <c r="O159" s="332"/>
      <c r="P159" s="332"/>
      <c r="Q159" s="332"/>
      <c r="R159" s="332"/>
      <c r="S159" s="332"/>
      <c r="T159" s="332"/>
      <c r="U159" s="332"/>
      <c r="V159" s="332"/>
      <c r="W159" s="332"/>
      <c r="X159" s="332"/>
      <c r="Y159" s="332"/>
      <c r="Z159" s="332"/>
      <c r="AA159" s="332"/>
      <c r="AB159" s="332"/>
      <c r="AC159" s="332"/>
      <c r="AD159" s="332"/>
      <c r="AE159" s="332"/>
      <c r="AF159" s="230"/>
      <c r="AG159" s="211" t="s">
        <v>250</v>
      </c>
      <c r="AH159" s="211"/>
      <c r="AI159" s="247"/>
      <c r="AJ159" s="209"/>
      <c r="AK159" s="209"/>
      <c r="AL159" s="225"/>
      <c r="AM159" s="209"/>
      <c r="AN159" s="209"/>
      <c r="AQ159" s="226"/>
      <c r="AS159" s="226"/>
      <c r="AV159" s="226"/>
      <c r="CD159" s="207" t="s">
        <v>302</v>
      </c>
    </row>
    <row r="160" spans="1:84" s="207" customFormat="1" ht="55.5" customHeight="1" x14ac:dyDescent="0.25">
      <c r="A160" s="240">
        <v>-8</v>
      </c>
      <c r="B160" s="339" t="s">
        <v>675</v>
      </c>
      <c r="C160" s="336" t="s">
        <v>40</v>
      </c>
      <c r="D160" s="332">
        <f t="shared" si="17"/>
        <v>2</v>
      </c>
      <c r="E160" s="332"/>
      <c r="F160" s="332">
        <f t="shared" si="16"/>
        <v>2</v>
      </c>
      <c r="G160" s="332">
        <v>0.1</v>
      </c>
      <c r="H160" s="332">
        <v>0.1</v>
      </c>
      <c r="I160" s="332"/>
      <c r="J160" s="332">
        <v>1.9</v>
      </c>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230"/>
      <c r="AG160" s="211" t="s">
        <v>242</v>
      </c>
      <c r="AH160" s="211"/>
      <c r="AI160" s="247"/>
      <c r="AJ160" s="209"/>
      <c r="AK160" s="209"/>
      <c r="AL160" s="225"/>
      <c r="AM160" s="209"/>
      <c r="AN160" s="209"/>
      <c r="AQ160" s="226"/>
      <c r="AS160" s="226"/>
      <c r="AV160" s="226"/>
      <c r="CD160" s="207" t="s">
        <v>302</v>
      </c>
    </row>
    <row r="161" spans="1:83" s="207" customFormat="1" ht="51.75" customHeight="1" x14ac:dyDescent="0.25">
      <c r="A161" s="240">
        <v>-9</v>
      </c>
      <c r="B161" s="339" t="s">
        <v>676</v>
      </c>
      <c r="C161" s="336" t="s">
        <v>40</v>
      </c>
      <c r="D161" s="332">
        <f t="shared" si="17"/>
        <v>0.2</v>
      </c>
      <c r="E161" s="332"/>
      <c r="F161" s="332">
        <f t="shared" si="16"/>
        <v>0.2</v>
      </c>
      <c r="G161" s="332"/>
      <c r="H161" s="332"/>
      <c r="I161" s="332"/>
      <c r="J161" s="332"/>
      <c r="K161" s="332"/>
      <c r="L161" s="332"/>
      <c r="M161" s="332"/>
      <c r="N161" s="332"/>
      <c r="O161" s="332"/>
      <c r="P161" s="332"/>
      <c r="Q161" s="332"/>
      <c r="R161" s="332"/>
      <c r="S161" s="332"/>
      <c r="T161" s="332"/>
      <c r="U161" s="332"/>
      <c r="V161" s="332"/>
      <c r="W161" s="332"/>
      <c r="X161" s="332"/>
      <c r="Y161" s="332"/>
      <c r="Z161" s="332"/>
      <c r="AA161" s="332"/>
      <c r="AB161" s="332">
        <v>0.2</v>
      </c>
      <c r="AC161" s="332"/>
      <c r="AD161" s="332"/>
      <c r="AE161" s="332"/>
      <c r="AF161" s="230"/>
      <c r="AG161" s="211" t="s">
        <v>244</v>
      </c>
      <c r="AH161" s="211"/>
      <c r="AI161" s="247"/>
      <c r="AJ161" s="209"/>
      <c r="AK161" s="209"/>
      <c r="AL161" s="225"/>
      <c r="AM161" s="209"/>
      <c r="AN161" s="209"/>
      <c r="AQ161" s="226"/>
      <c r="AS161" s="226"/>
      <c r="AV161" s="226"/>
      <c r="CD161" s="207" t="s">
        <v>302</v>
      </c>
    </row>
    <row r="162" spans="1:83" s="234" customFormat="1" ht="45" customHeight="1" x14ac:dyDescent="0.25">
      <c r="A162" s="459" t="s">
        <v>680</v>
      </c>
      <c r="B162" s="349" t="s">
        <v>614</v>
      </c>
      <c r="C162" s="336" t="s">
        <v>615</v>
      </c>
      <c r="D162" s="332"/>
      <c r="E162" s="332"/>
      <c r="F162" s="332"/>
      <c r="G162" s="332"/>
      <c r="H162" s="332"/>
      <c r="I162" s="332"/>
      <c r="J162" s="332"/>
      <c r="K162" s="332"/>
      <c r="L162" s="332"/>
      <c r="M162" s="332"/>
      <c r="N162" s="332"/>
      <c r="O162" s="332"/>
      <c r="P162" s="332"/>
      <c r="Q162" s="332"/>
      <c r="R162" s="332"/>
      <c r="S162" s="332"/>
      <c r="T162" s="332"/>
      <c r="U162" s="332"/>
      <c r="V162" s="332"/>
      <c r="W162" s="332"/>
      <c r="X162" s="332"/>
      <c r="Y162" s="332"/>
      <c r="Z162" s="332"/>
      <c r="AA162" s="332"/>
      <c r="AB162" s="332"/>
      <c r="AC162" s="332"/>
      <c r="AD162" s="332"/>
      <c r="AE162" s="332"/>
      <c r="AF162" s="230"/>
      <c r="AG162" s="211"/>
      <c r="AH162" s="211"/>
      <c r="AI162" s="231"/>
      <c r="AJ162" s="211"/>
      <c r="AK162" s="211"/>
      <c r="AL162" s="225"/>
      <c r="AM162" s="232"/>
      <c r="AN162" s="232"/>
      <c r="AQ162" s="235"/>
      <c r="AS162" s="235"/>
      <c r="AV162" s="235"/>
    </row>
    <row r="163" spans="1:83" s="234" customFormat="1" ht="66.75" customHeight="1" x14ac:dyDescent="0.25">
      <c r="A163" s="240">
        <v>-1</v>
      </c>
      <c r="B163" s="339" t="s">
        <v>616</v>
      </c>
      <c r="C163" s="336" t="s">
        <v>615</v>
      </c>
      <c r="D163" s="332">
        <v>57.01</v>
      </c>
      <c r="E163" s="332"/>
      <c r="F163" s="332">
        <f>SUM(G163:AE163)-H163</f>
        <v>57.01</v>
      </c>
      <c r="G163" s="332"/>
      <c r="H163" s="332"/>
      <c r="I163" s="332"/>
      <c r="J163" s="332"/>
      <c r="K163" s="332"/>
      <c r="L163" s="332"/>
      <c r="M163" s="332"/>
      <c r="N163" s="332"/>
      <c r="O163" s="332"/>
      <c r="P163" s="332"/>
      <c r="Q163" s="332"/>
      <c r="R163" s="332"/>
      <c r="S163" s="332"/>
      <c r="T163" s="332"/>
      <c r="U163" s="332"/>
      <c r="V163" s="332"/>
      <c r="W163" s="332"/>
      <c r="X163" s="332"/>
      <c r="Y163" s="332"/>
      <c r="Z163" s="332"/>
      <c r="AA163" s="332"/>
      <c r="AB163" s="332">
        <v>57.01</v>
      </c>
      <c r="AC163" s="332"/>
      <c r="AD163" s="332"/>
      <c r="AE163" s="332"/>
      <c r="AF163" s="230"/>
      <c r="AG163" s="211" t="s">
        <v>617</v>
      </c>
      <c r="AH163" s="211"/>
      <c r="AI163" s="231" t="s">
        <v>618</v>
      </c>
      <c r="AJ163" s="211"/>
      <c r="AK163" s="211"/>
      <c r="AL163" s="225" t="s">
        <v>413</v>
      </c>
      <c r="AM163" s="232"/>
      <c r="AN163" s="232"/>
      <c r="AQ163" s="235"/>
      <c r="AS163" s="235"/>
      <c r="AV163" s="235"/>
      <c r="CD163" s="234" t="s">
        <v>302</v>
      </c>
      <c r="CE163" s="234" t="s">
        <v>302</v>
      </c>
    </row>
    <row r="164" spans="1:83" s="417" customFormat="1" ht="25.5" customHeight="1" x14ac:dyDescent="0.25">
      <c r="A164" s="423" t="s">
        <v>472</v>
      </c>
      <c r="B164" s="424" t="s">
        <v>61</v>
      </c>
      <c r="C164" s="425"/>
      <c r="D164" s="424"/>
      <c r="E164" s="424"/>
      <c r="F164" s="424"/>
      <c r="G164" s="425"/>
      <c r="H164" s="425"/>
      <c r="I164" s="425"/>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c r="AG164" s="338"/>
      <c r="AH164" s="338"/>
      <c r="AI164" s="425"/>
      <c r="AJ164" s="458"/>
      <c r="AK164" s="458"/>
      <c r="AL164" s="426"/>
      <c r="AQ164" s="416"/>
      <c r="AR164" s="416"/>
      <c r="AS164" s="416"/>
      <c r="AV164" s="416"/>
    </row>
    <row r="165" spans="1:83" s="431" customFormat="1" ht="55.5" customHeight="1" x14ac:dyDescent="0.25">
      <c r="A165" s="427">
        <v>-1</v>
      </c>
      <c r="B165" s="325" t="s">
        <v>681</v>
      </c>
      <c r="C165" s="428"/>
      <c r="D165" s="433">
        <v>10</v>
      </c>
      <c r="E165" s="433"/>
      <c r="F165" s="433">
        <v>10</v>
      </c>
      <c r="G165" s="434">
        <v>10</v>
      </c>
      <c r="H165" s="434">
        <v>2.46</v>
      </c>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428"/>
      <c r="AE165" s="428"/>
      <c r="AF165" s="428"/>
      <c r="AG165" s="340" t="s">
        <v>617</v>
      </c>
      <c r="AH165" s="340"/>
      <c r="AI165" s="428"/>
      <c r="AJ165" s="429"/>
      <c r="AK165" s="429"/>
      <c r="AL165" s="430"/>
      <c r="AQ165" s="242"/>
      <c r="AS165" s="242"/>
      <c r="AV165" s="242"/>
    </row>
    <row r="166" spans="1:83" s="431" customFormat="1" ht="54" customHeight="1" x14ac:dyDescent="0.25">
      <c r="A166" s="427">
        <v>-2</v>
      </c>
      <c r="B166" s="325" t="s">
        <v>682</v>
      </c>
      <c r="C166" s="428"/>
      <c r="D166" s="433">
        <v>2.5</v>
      </c>
      <c r="E166" s="433"/>
      <c r="F166" s="433">
        <v>2.5</v>
      </c>
      <c r="G166" s="434">
        <v>2.5</v>
      </c>
      <c r="H166" s="434">
        <v>0.5</v>
      </c>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340" t="s">
        <v>250</v>
      </c>
      <c r="AH166" s="340"/>
      <c r="AI166" s="428"/>
      <c r="AJ166" s="429"/>
      <c r="AK166" s="429"/>
      <c r="AL166" s="432"/>
      <c r="AQ166" s="242"/>
      <c r="AS166" s="242"/>
      <c r="AV166" s="242"/>
    </row>
    <row r="167" spans="1:83" s="431" customFormat="1" ht="54" customHeight="1" x14ac:dyDescent="0.25">
      <c r="A167" s="427">
        <v>-3</v>
      </c>
      <c r="B167" s="325" t="s">
        <v>683</v>
      </c>
      <c r="C167" s="428"/>
      <c r="D167" s="433">
        <v>1.19</v>
      </c>
      <c r="E167" s="433"/>
      <c r="F167" s="433">
        <v>1.19</v>
      </c>
      <c r="G167" s="434">
        <v>1.19</v>
      </c>
      <c r="H167" s="434">
        <v>0.5</v>
      </c>
      <c r="I167" s="428"/>
      <c r="J167" s="428"/>
      <c r="K167" s="428"/>
      <c r="L167" s="428"/>
      <c r="M167" s="428"/>
      <c r="N167" s="428"/>
      <c r="O167" s="428"/>
      <c r="P167" s="428"/>
      <c r="Q167" s="428"/>
      <c r="R167" s="428"/>
      <c r="S167" s="428"/>
      <c r="T167" s="428"/>
      <c r="U167" s="428"/>
      <c r="V167" s="428"/>
      <c r="W167" s="428"/>
      <c r="X167" s="428"/>
      <c r="Y167" s="428"/>
      <c r="Z167" s="428"/>
      <c r="AA167" s="428"/>
      <c r="AB167" s="428"/>
      <c r="AC167" s="428"/>
      <c r="AD167" s="428"/>
      <c r="AE167" s="428"/>
      <c r="AF167" s="428"/>
      <c r="AG167" s="340" t="s">
        <v>249</v>
      </c>
      <c r="AH167" s="340"/>
      <c r="AI167" s="428"/>
      <c r="AJ167" s="429"/>
      <c r="AK167" s="429"/>
      <c r="AL167" s="432"/>
      <c r="AQ167" s="242"/>
      <c r="AS167" s="242"/>
      <c r="AV167" s="242"/>
    </row>
    <row r="178" spans="10:11" x14ac:dyDescent="0.25">
      <c r="J178" s="435"/>
    </row>
    <row r="179" spans="10:11" x14ac:dyDescent="0.25">
      <c r="K179" s="435"/>
    </row>
  </sheetData>
  <autoFilter ref="A6:CF167" xr:uid="{00000000-0009-0000-0000-000006000000}"/>
  <mergeCells count="23">
    <mergeCell ref="D1:AH1"/>
    <mergeCell ref="A3:A5"/>
    <mergeCell ref="B3:B5"/>
    <mergeCell ref="C3:C5"/>
    <mergeCell ref="D3:D5"/>
    <mergeCell ref="E3:E5"/>
    <mergeCell ref="AL3:AL5"/>
    <mergeCell ref="AM3:AM5"/>
    <mergeCell ref="AN3:AN5"/>
    <mergeCell ref="B2:AN2"/>
    <mergeCell ref="F3:AE3"/>
    <mergeCell ref="AG3:AG5"/>
    <mergeCell ref="AH3:AH5"/>
    <mergeCell ref="F4:F5"/>
    <mergeCell ref="G4:AE4"/>
    <mergeCell ref="AI3:AI5"/>
    <mergeCell ref="AJ3:AJ5"/>
    <mergeCell ref="AK3:AK5"/>
    <mergeCell ref="AR3:AR5"/>
    <mergeCell ref="AS3:AS5"/>
    <mergeCell ref="AV3:AV5"/>
    <mergeCell ref="BQ3:BQ5"/>
    <mergeCell ref="BR3:BR5"/>
  </mergeCells>
  <printOptions horizontalCentered="1"/>
  <pageMargins left="0.31496062992125984" right="0.31496062992125984" top="1.1811023622047245" bottom="0.27559055118110237" header="0.9055118110236221" footer="0.31496062992125984"/>
  <pageSetup paperSize="9" scale="56" fitToHeight="0" orientation="landscape" r:id="rId1"/>
  <headerFooter>
    <oddHeader>&amp;C&amp;P/&amp;N</oddHeader>
  </headerFooter>
  <rowBreaks count="9" manualBreakCount="9">
    <brk id="34" max="73" man="1"/>
    <brk id="45" max="74" man="1"/>
    <brk id="54" max="74" man="1"/>
    <brk id="67" max="74" man="1"/>
    <brk id="77" max="74" man="1"/>
    <brk id="89" max="74" man="1"/>
    <brk id="108" max="74" man="1"/>
    <brk id="122" max="74" man="1"/>
    <brk id="139" max="74"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L79"/>
  <sheetViews>
    <sheetView showZeros="0" view="pageBreakPreview" zoomScale="115" zoomScaleNormal="115" zoomScaleSheetLayoutView="115" workbookViewId="0">
      <pane xSplit="4" ySplit="7" topLeftCell="E8" activePane="bottomRight" state="frozen"/>
      <selection activeCell="A3" sqref="A3"/>
      <selection pane="topRight" activeCell="E3" sqref="E3"/>
      <selection pane="bottomLeft" activeCell="A8" sqref="A8"/>
      <selection pane="bottomRight" activeCell="H15" sqref="H15"/>
    </sheetView>
  </sheetViews>
  <sheetFormatPr defaultColWidth="9.109375" defaultRowHeight="10.8" x14ac:dyDescent="0.25"/>
  <cols>
    <col min="1" max="1" width="4" style="1" customWidth="1"/>
    <col min="2" max="2" width="14.5546875" style="1" customWidth="1"/>
    <col min="3" max="3" width="5" style="1" bestFit="1" customWidth="1"/>
    <col min="4" max="4" width="6.6640625" style="1" customWidth="1"/>
    <col min="5" max="5" width="7.109375" style="4" customWidth="1"/>
    <col min="6" max="6" width="7.109375" style="1" customWidth="1"/>
    <col min="7" max="7" width="7.88671875" style="1" customWidth="1"/>
    <col min="8" max="8" width="6.44140625" style="1" customWidth="1"/>
    <col min="9" max="9" width="6.88671875" style="1" customWidth="1"/>
    <col min="10" max="10" width="6.6640625" style="1" customWidth="1"/>
    <col min="11" max="11" width="4" style="1" customWidth="1"/>
    <col min="12" max="12" width="4.5546875" style="1" customWidth="1"/>
    <col min="13" max="13" width="4.88671875" style="1" customWidth="1"/>
    <col min="14" max="14" width="5.88671875" style="1" customWidth="1"/>
    <col min="15" max="15" width="4.44140625" style="1" customWidth="1"/>
    <col min="16" max="16" width="4.5546875" style="1" customWidth="1"/>
    <col min="17" max="17" width="6.88671875" style="4" customWidth="1"/>
    <col min="18" max="18" width="5.44140625" style="1" bestFit="1" customWidth="1"/>
    <col min="19" max="19" width="6.33203125" style="1" bestFit="1" customWidth="1"/>
    <col min="20" max="20" width="5.44140625" style="1" customWidth="1"/>
    <col min="21" max="22" width="5.5546875" style="1" customWidth="1"/>
    <col min="23" max="23" width="5.44140625" style="1" bestFit="1" customWidth="1"/>
    <col min="24" max="24" width="3.88671875" style="1" customWidth="1"/>
    <col min="25" max="25" width="4.33203125" style="1" customWidth="1"/>
    <col min="26" max="26" width="7.109375" style="45" customWidth="1"/>
    <col min="27" max="28" width="5.6640625" style="8" customWidth="1"/>
    <col min="29" max="29" width="5.109375" style="8" customWidth="1"/>
    <col min="30" max="30" width="5.44140625" style="8" customWidth="1"/>
    <col min="31" max="32" width="4.88671875" style="8" customWidth="1"/>
    <col min="33" max="33" width="6.5546875" style="8" bestFit="1" customWidth="1"/>
    <col min="34" max="34" width="5.33203125" style="8" customWidth="1"/>
    <col min="35" max="35" width="4.33203125" style="8" customWidth="1"/>
    <col min="36" max="36" width="5.44140625" style="8" customWidth="1"/>
    <col min="37" max="37" width="4.33203125" style="8" customWidth="1"/>
    <col min="38" max="38" width="5.109375" style="1" customWidth="1"/>
    <col min="39" max="39" width="5.5546875" style="1" customWidth="1"/>
    <col min="40" max="40" width="4.109375" style="1" customWidth="1"/>
    <col min="41" max="41" width="4.44140625" style="1" customWidth="1"/>
    <col min="42" max="42" width="5.109375" style="1" customWidth="1"/>
    <col min="43" max="43" width="4.109375" style="1" customWidth="1"/>
    <col min="44" max="45" width="5.5546875" style="1" customWidth="1"/>
    <col min="46" max="46" width="6.33203125" style="1" customWidth="1"/>
    <col min="47" max="47" width="6.33203125" style="1" bestFit="1" customWidth="1"/>
    <col min="48" max="48" width="4.88671875" style="1" customWidth="1"/>
    <col min="49" max="49" width="5" style="1" bestFit="1" customWidth="1"/>
    <col min="50" max="50" width="4.44140625" style="1" customWidth="1"/>
    <col min="51" max="51" width="5.44140625" style="1" bestFit="1" customWidth="1"/>
    <col min="52" max="52" width="6.6640625" style="1" customWidth="1"/>
    <col min="53" max="53" width="4.44140625" style="1" customWidth="1"/>
    <col min="54" max="54" width="5.109375" style="1" customWidth="1"/>
    <col min="55" max="55" width="5.44140625" style="4" bestFit="1" customWidth="1"/>
    <col min="56" max="56" width="5.6640625" style="1" customWidth="1"/>
    <col min="57" max="57" width="6.6640625" style="1" customWidth="1"/>
    <col min="58" max="58" width="7.33203125" style="1" customWidth="1"/>
    <col min="59" max="59" width="9.44140625" style="1" bestFit="1" customWidth="1"/>
    <col min="60" max="60" width="9.33203125" style="1" bestFit="1" customWidth="1"/>
    <col min="61" max="16384" width="9.109375" style="1"/>
  </cols>
  <sheetData>
    <row r="2" spans="1:63" x14ac:dyDescent="0.25">
      <c r="B2" s="46"/>
    </row>
    <row r="3" spans="1:63" ht="16.8" x14ac:dyDescent="0.3">
      <c r="A3" s="504" t="s">
        <v>124</v>
      </c>
      <c r="B3" s="504"/>
      <c r="C3" s="47"/>
      <c r="D3" s="47"/>
      <c r="E3" s="48"/>
      <c r="F3" s="2"/>
      <c r="G3" s="2"/>
      <c r="H3" s="2"/>
      <c r="I3" s="2"/>
      <c r="J3" s="2"/>
      <c r="K3" s="2"/>
      <c r="L3" s="2"/>
      <c r="M3" s="2"/>
      <c r="N3" s="2"/>
      <c r="O3" s="2"/>
      <c r="P3" s="2"/>
      <c r="Q3" s="49"/>
      <c r="R3" s="2"/>
      <c r="S3" s="2"/>
      <c r="T3" s="2"/>
      <c r="U3" s="2"/>
      <c r="V3" s="2"/>
      <c r="W3" s="2"/>
      <c r="X3" s="2"/>
      <c r="Y3" s="2"/>
      <c r="Z3" s="50"/>
      <c r="AA3" s="197"/>
      <c r="AB3" s="197"/>
      <c r="AC3" s="197"/>
      <c r="AD3" s="197"/>
      <c r="AE3" s="197"/>
      <c r="AF3" s="197"/>
      <c r="AG3" s="197"/>
      <c r="AH3" s="197"/>
      <c r="AI3" s="197"/>
      <c r="AJ3" s="197"/>
      <c r="AK3" s="197"/>
      <c r="AL3" s="2"/>
      <c r="AM3" s="2"/>
      <c r="AN3" s="2"/>
      <c r="AO3" s="2"/>
      <c r="AP3" s="2"/>
      <c r="AQ3" s="2"/>
      <c r="AR3" s="2"/>
      <c r="AS3" s="2"/>
      <c r="AT3" s="2"/>
      <c r="AU3" s="2"/>
      <c r="AV3" s="2"/>
      <c r="AW3" s="2"/>
      <c r="AX3" s="2"/>
      <c r="AY3" s="2"/>
      <c r="AZ3" s="401"/>
      <c r="BA3" s="2"/>
      <c r="BB3" s="2"/>
      <c r="BC3" s="48"/>
      <c r="BD3" s="2"/>
      <c r="BE3" s="2"/>
      <c r="BF3" s="2"/>
    </row>
    <row r="4" spans="1:63" ht="16.8" x14ac:dyDescent="0.2">
      <c r="A4" s="505" t="s">
        <v>640</v>
      </c>
      <c r="B4" s="505"/>
      <c r="C4" s="505"/>
      <c r="D4" s="505"/>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row>
    <row r="5" spans="1:63" ht="19.5" customHeight="1" x14ac:dyDescent="0.2">
      <c r="A5" s="507" t="s">
        <v>274</v>
      </c>
      <c r="B5" s="508"/>
      <c r="C5" s="508"/>
      <c r="D5" s="508"/>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509"/>
      <c r="AP5" s="509"/>
      <c r="AQ5" s="509"/>
      <c r="AR5" s="509"/>
      <c r="AS5" s="509"/>
      <c r="AT5" s="509"/>
      <c r="AU5" s="509"/>
      <c r="AV5" s="509"/>
      <c r="AW5" s="509"/>
      <c r="AX5" s="509"/>
      <c r="AY5" s="509"/>
      <c r="AZ5" s="509"/>
      <c r="BA5" s="509"/>
      <c r="BB5" s="509"/>
      <c r="BC5" s="509"/>
      <c r="BD5" s="509"/>
      <c r="BE5" s="509"/>
      <c r="BF5" s="509"/>
    </row>
    <row r="6" spans="1:63" ht="15.75" customHeight="1" x14ac:dyDescent="0.2">
      <c r="A6" s="510" t="s">
        <v>0</v>
      </c>
      <c r="B6" s="510" t="s">
        <v>1</v>
      </c>
      <c r="C6" s="510" t="s">
        <v>2</v>
      </c>
      <c r="D6" s="510" t="s">
        <v>208</v>
      </c>
      <c r="E6" s="512" t="s">
        <v>209</v>
      </c>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4"/>
      <c r="BD6" s="510" t="s">
        <v>3</v>
      </c>
      <c r="BE6" s="510" t="s">
        <v>4</v>
      </c>
      <c r="BF6" s="510" t="s">
        <v>207</v>
      </c>
    </row>
    <row r="7" spans="1:63" ht="36" customHeight="1" x14ac:dyDescent="0.2">
      <c r="A7" s="511"/>
      <c r="B7" s="511"/>
      <c r="C7" s="511"/>
      <c r="D7" s="511"/>
      <c r="E7" s="184" t="s">
        <v>5</v>
      </c>
      <c r="F7" s="185" t="s">
        <v>6</v>
      </c>
      <c r="G7" s="185" t="s">
        <v>7</v>
      </c>
      <c r="H7" s="185" t="s">
        <v>8</v>
      </c>
      <c r="I7" s="185" t="s">
        <v>9</v>
      </c>
      <c r="J7" s="185" t="s">
        <v>10</v>
      </c>
      <c r="K7" s="185" t="s">
        <v>11</v>
      </c>
      <c r="L7" s="185" t="s">
        <v>12</v>
      </c>
      <c r="M7" s="185" t="s">
        <v>240</v>
      </c>
      <c r="N7" s="185" t="s">
        <v>13</v>
      </c>
      <c r="O7" s="185" t="s">
        <v>14</v>
      </c>
      <c r="P7" s="185" t="s">
        <v>15</v>
      </c>
      <c r="Q7" s="184" t="s">
        <v>16</v>
      </c>
      <c r="R7" s="185" t="s">
        <v>17</v>
      </c>
      <c r="S7" s="185" t="s">
        <v>18</v>
      </c>
      <c r="T7" s="185" t="s">
        <v>19</v>
      </c>
      <c r="U7" s="185" t="s">
        <v>20</v>
      </c>
      <c r="V7" s="185" t="s">
        <v>21</v>
      </c>
      <c r="W7" s="185" t="s">
        <v>22</v>
      </c>
      <c r="X7" s="185" t="s">
        <v>23</v>
      </c>
      <c r="Y7" s="185" t="s">
        <v>46</v>
      </c>
      <c r="Z7" s="198" t="s">
        <v>24</v>
      </c>
      <c r="AA7" s="199" t="s">
        <v>31</v>
      </c>
      <c r="AB7" s="199" t="s">
        <v>32</v>
      </c>
      <c r="AC7" s="199" t="s">
        <v>25</v>
      </c>
      <c r="AD7" s="199" t="s">
        <v>26</v>
      </c>
      <c r="AE7" s="199" t="s">
        <v>27</v>
      </c>
      <c r="AF7" s="199" t="s">
        <v>28</v>
      </c>
      <c r="AG7" s="199" t="s">
        <v>33</v>
      </c>
      <c r="AH7" s="199" t="s">
        <v>34</v>
      </c>
      <c r="AI7" s="199" t="s">
        <v>241</v>
      </c>
      <c r="AJ7" s="199" t="s">
        <v>36</v>
      </c>
      <c r="AK7" s="199" t="s">
        <v>38</v>
      </c>
      <c r="AL7" s="199" t="s">
        <v>44</v>
      </c>
      <c r="AM7" s="199" t="s">
        <v>45</v>
      </c>
      <c r="AN7" s="199" t="s">
        <v>29</v>
      </c>
      <c r="AO7" s="199" t="s">
        <v>30</v>
      </c>
      <c r="AP7" s="199" t="s">
        <v>35</v>
      </c>
      <c r="AQ7" s="185" t="s">
        <v>37</v>
      </c>
      <c r="AR7" s="185" t="s">
        <v>47</v>
      </c>
      <c r="AS7" s="185" t="s">
        <v>48</v>
      </c>
      <c r="AT7" s="185" t="s">
        <v>39</v>
      </c>
      <c r="AU7" s="185" t="s">
        <v>40</v>
      </c>
      <c r="AV7" s="185" t="s">
        <v>41</v>
      </c>
      <c r="AW7" s="185" t="s">
        <v>42</v>
      </c>
      <c r="AX7" s="185" t="s">
        <v>43</v>
      </c>
      <c r="AY7" s="185" t="s">
        <v>49</v>
      </c>
      <c r="AZ7" s="185" t="s">
        <v>50</v>
      </c>
      <c r="BA7" s="185" t="s">
        <v>51</v>
      </c>
      <c r="BB7" s="185" t="s">
        <v>52</v>
      </c>
      <c r="BC7" s="184" t="s">
        <v>53</v>
      </c>
      <c r="BD7" s="511"/>
      <c r="BE7" s="511"/>
      <c r="BF7" s="511"/>
      <c r="BH7" s="6"/>
    </row>
    <row r="8" spans="1:63" ht="17.100000000000001" customHeight="1" x14ac:dyDescent="0.2">
      <c r="A8" s="51"/>
      <c r="B8" s="52" t="s">
        <v>123</v>
      </c>
      <c r="C8" s="53"/>
      <c r="D8" s="299">
        <v>6794.000501999999</v>
      </c>
      <c r="E8" s="299"/>
      <c r="F8" s="300"/>
      <c r="G8" s="300"/>
      <c r="H8" s="300"/>
      <c r="I8" s="300"/>
      <c r="J8" s="300"/>
      <c r="K8" s="300"/>
      <c r="L8" s="300"/>
      <c r="M8" s="300"/>
      <c r="N8" s="300"/>
      <c r="O8" s="300"/>
      <c r="P8" s="300"/>
      <c r="Q8" s="299"/>
      <c r="R8" s="300"/>
      <c r="S8" s="300"/>
      <c r="T8" s="300"/>
      <c r="U8" s="300"/>
      <c r="V8" s="300"/>
      <c r="W8" s="300"/>
      <c r="X8" s="300"/>
      <c r="Y8" s="300"/>
      <c r="Z8" s="301"/>
      <c r="AA8" s="302"/>
      <c r="AB8" s="302"/>
      <c r="AC8" s="302"/>
      <c r="AD8" s="302"/>
      <c r="AE8" s="302"/>
      <c r="AF8" s="302"/>
      <c r="AG8" s="302"/>
      <c r="AH8" s="302"/>
      <c r="AI8" s="302"/>
      <c r="AJ8" s="302"/>
      <c r="AK8" s="302"/>
      <c r="AL8" s="300"/>
      <c r="AM8" s="300"/>
      <c r="AN8" s="300"/>
      <c r="AO8" s="300"/>
      <c r="AP8" s="300"/>
      <c r="AQ8" s="300"/>
      <c r="AR8" s="300"/>
      <c r="AS8" s="300"/>
      <c r="AT8" s="300"/>
      <c r="AU8" s="300"/>
      <c r="AV8" s="300"/>
      <c r="AW8" s="300"/>
      <c r="AX8" s="300"/>
      <c r="AY8" s="300"/>
      <c r="AZ8" s="300"/>
      <c r="BA8" s="300"/>
      <c r="BB8" s="300"/>
      <c r="BC8" s="299"/>
      <c r="BD8" s="300"/>
      <c r="BE8" s="300"/>
      <c r="BF8" s="299">
        <v>6794.0005020000008</v>
      </c>
    </row>
    <row r="9" spans="1:63" s="4" customFormat="1" ht="17.100000000000001" customHeight="1" x14ac:dyDescent="0.2">
      <c r="A9" s="54">
        <v>1</v>
      </c>
      <c r="B9" s="186" t="s">
        <v>54</v>
      </c>
      <c r="C9" s="54" t="s">
        <v>5</v>
      </c>
      <c r="D9" s="303">
        <v>3573.4340159999997</v>
      </c>
      <c r="E9" s="304">
        <v>3267.9900159999997</v>
      </c>
      <c r="F9" s="305">
        <v>0</v>
      </c>
      <c r="G9" s="305">
        <v>0</v>
      </c>
      <c r="H9" s="305">
        <v>0</v>
      </c>
      <c r="I9" s="305">
        <v>13.690000000000055</v>
      </c>
      <c r="J9" s="305">
        <v>0</v>
      </c>
      <c r="K9" s="305">
        <v>0</v>
      </c>
      <c r="L9" s="305">
        <v>0</v>
      </c>
      <c r="M9" s="305">
        <v>0</v>
      </c>
      <c r="N9" s="305">
        <v>0</v>
      </c>
      <c r="O9" s="305">
        <v>0</v>
      </c>
      <c r="P9" s="305">
        <v>0</v>
      </c>
      <c r="Q9" s="305">
        <v>305.44399999999996</v>
      </c>
      <c r="R9" s="305">
        <v>3</v>
      </c>
      <c r="S9" s="305">
        <v>0.5</v>
      </c>
      <c r="T9" s="305">
        <v>0</v>
      </c>
      <c r="U9" s="305">
        <v>31.34</v>
      </c>
      <c r="V9" s="305">
        <v>1.9300000000000002</v>
      </c>
      <c r="W9" s="305">
        <v>4.5</v>
      </c>
      <c r="X9" s="305">
        <v>0</v>
      </c>
      <c r="Y9" s="305">
        <v>0</v>
      </c>
      <c r="Z9" s="305">
        <v>136.99</v>
      </c>
      <c r="AA9" s="305">
        <v>81.549999999999983</v>
      </c>
      <c r="AB9" s="305">
        <v>4.6199999999999992</v>
      </c>
      <c r="AC9" s="305">
        <v>0</v>
      </c>
      <c r="AD9" s="305">
        <v>0.05</v>
      </c>
      <c r="AE9" s="305">
        <v>4.9300000000000006</v>
      </c>
      <c r="AF9" s="305">
        <v>0</v>
      </c>
      <c r="AG9" s="305">
        <v>0.12</v>
      </c>
      <c r="AH9" s="305">
        <v>0</v>
      </c>
      <c r="AI9" s="305">
        <v>0</v>
      </c>
      <c r="AJ9" s="305">
        <v>0</v>
      </c>
      <c r="AK9" s="305">
        <v>0</v>
      </c>
      <c r="AL9" s="305">
        <v>0</v>
      </c>
      <c r="AM9" s="305">
        <v>45.72</v>
      </c>
      <c r="AN9" s="305">
        <v>0</v>
      </c>
      <c r="AO9" s="305">
        <v>0</v>
      </c>
      <c r="AP9" s="305">
        <v>0</v>
      </c>
      <c r="AQ9" s="305">
        <v>0</v>
      </c>
      <c r="AR9" s="305">
        <v>0.05</v>
      </c>
      <c r="AS9" s="305">
        <v>20.65</v>
      </c>
      <c r="AT9" s="305">
        <v>18.759999999999998</v>
      </c>
      <c r="AU9" s="305">
        <v>83.22399999999999</v>
      </c>
      <c r="AV9" s="305">
        <v>4.5</v>
      </c>
      <c r="AW9" s="305">
        <v>0</v>
      </c>
      <c r="AX9" s="305">
        <v>0</v>
      </c>
      <c r="AY9" s="305">
        <v>0</v>
      </c>
      <c r="AZ9" s="305">
        <v>0</v>
      </c>
      <c r="BA9" s="305">
        <v>0</v>
      </c>
      <c r="BB9" s="305">
        <v>0</v>
      </c>
      <c r="BC9" s="305">
        <v>0</v>
      </c>
      <c r="BD9" s="305">
        <v>305.44399999999996</v>
      </c>
      <c r="BE9" s="303">
        <v>-248.43399999999997</v>
      </c>
      <c r="BF9" s="303">
        <v>3325.0000160000009</v>
      </c>
      <c r="BG9" s="150"/>
      <c r="BH9" s="3"/>
      <c r="BI9" s="5"/>
      <c r="BK9" s="5"/>
    </row>
    <row r="10" spans="1:63" s="4" customFormat="1" ht="17.100000000000001" customHeight="1" x14ac:dyDescent="0.2">
      <c r="A10" s="54"/>
      <c r="B10" s="88" t="s">
        <v>174</v>
      </c>
      <c r="C10" s="55"/>
      <c r="D10" s="303"/>
      <c r="E10" s="305"/>
      <c r="F10" s="303"/>
      <c r="G10" s="303"/>
      <c r="H10" s="303"/>
      <c r="I10" s="303"/>
      <c r="J10" s="303"/>
      <c r="K10" s="303"/>
      <c r="L10" s="303"/>
      <c r="M10" s="303"/>
      <c r="N10" s="303"/>
      <c r="O10" s="303"/>
      <c r="P10" s="303"/>
      <c r="Q10" s="305"/>
      <c r="R10" s="303"/>
      <c r="S10" s="303"/>
      <c r="T10" s="303"/>
      <c r="U10" s="303"/>
      <c r="V10" s="303"/>
      <c r="W10" s="303"/>
      <c r="X10" s="303"/>
      <c r="Y10" s="303"/>
      <c r="Z10" s="306"/>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6"/>
      <c r="BE10" s="303"/>
      <c r="BF10" s="303"/>
      <c r="BG10" s="71"/>
      <c r="BH10" s="3"/>
      <c r="BI10" s="5"/>
      <c r="BK10" s="5"/>
    </row>
    <row r="11" spans="1:63" ht="17.100000000000001" customHeight="1" x14ac:dyDescent="0.2">
      <c r="A11" s="55" t="s">
        <v>55</v>
      </c>
      <c r="B11" s="187" t="s">
        <v>56</v>
      </c>
      <c r="C11" s="55" t="s">
        <v>6</v>
      </c>
      <c r="D11" s="307">
        <v>1257.1165100000001</v>
      </c>
      <c r="E11" s="305">
        <v>13.69</v>
      </c>
      <c r="F11" s="308">
        <v>1052.9705100000001</v>
      </c>
      <c r="G11" s="307">
        <v>0</v>
      </c>
      <c r="H11" s="307">
        <v>0</v>
      </c>
      <c r="I11" s="307">
        <v>13.69</v>
      </c>
      <c r="J11" s="307">
        <v>0</v>
      </c>
      <c r="K11" s="307">
        <v>0</v>
      </c>
      <c r="L11" s="307">
        <v>0</v>
      </c>
      <c r="M11" s="307">
        <v>0</v>
      </c>
      <c r="N11" s="307">
        <v>0</v>
      </c>
      <c r="O11" s="307">
        <v>0</v>
      </c>
      <c r="P11" s="307">
        <v>0</v>
      </c>
      <c r="Q11" s="305">
        <v>190.45599999999999</v>
      </c>
      <c r="R11" s="307">
        <v>3</v>
      </c>
      <c r="S11" s="307">
        <v>0</v>
      </c>
      <c r="T11" s="307">
        <v>0</v>
      </c>
      <c r="U11" s="307">
        <v>29.41</v>
      </c>
      <c r="V11" s="307">
        <v>0.99</v>
      </c>
      <c r="W11" s="307">
        <v>0</v>
      </c>
      <c r="X11" s="307">
        <v>0</v>
      </c>
      <c r="Y11" s="307">
        <v>0</v>
      </c>
      <c r="Z11" s="309">
        <v>90.649999999999991</v>
      </c>
      <c r="AA11" s="307">
        <v>42.23</v>
      </c>
      <c r="AB11" s="307">
        <v>0</v>
      </c>
      <c r="AC11" s="307">
        <v>0</v>
      </c>
      <c r="AD11" s="307">
        <v>0</v>
      </c>
      <c r="AE11" s="307">
        <v>2.9999999999999996</v>
      </c>
      <c r="AF11" s="307">
        <v>0</v>
      </c>
      <c r="AG11" s="307">
        <v>0.12</v>
      </c>
      <c r="AH11" s="307">
        <v>0</v>
      </c>
      <c r="AI11" s="307">
        <v>0</v>
      </c>
      <c r="AJ11" s="307">
        <v>0</v>
      </c>
      <c r="AK11" s="307">
        <v>0</v>
      </c>
      <c r="AL11" s="307">
        <v>0</v>
      </c>
      <c r="AM11" s="307">
        <v>45.3</v>
      </c>
      <c r="AN11" s="307">
        <v>0</v>
      </c>
      <c r="AO11" s="307">
        <v>0</v>
      </c>
      <c r="AP11" s="307">
        <v>0</v>
      </c>
      <c r="AQ11" s="307">
        <v>0</v>
      </c>
      <c r="AR11" s="307">
        <v>0</v>
      </c>
      <c r="AS11" s="307">
        <v>6.2200000000000006</v>
      </c>
      <c r="AT11" s="307">
        <v>4.5</v>
      </c>
      <c r="AU11" s="307">
        <v>53.686</v>
      </c>
      <c r="AV11" s="307">
        <v>2.0000000000000004</v>
      </c>
      <c r="AW11" s="307">
        <v>0</v>
      </c>
      <c r="AX11" s="307">
        <v>0</v>
      </c>
      <c r="AY11" s="307">
        <v>0</v>
      </c>
      <c r="AZ11" s="307">
        <v>0</v>
      </c>
      <c r="BA11" s="307">
        <v>0</v>
      </c>
      <c r="BB11" s="307">
        <v>0</v>
      </c>
      <c r="BC11" s="307">
        <v>0</v>
      </c>
      <c r="BD11" s="306">
        <v>204.14599999999999</v>
      </c>
      <c r="BE11" s="307">
        <v>-204.14599999999999</v>
      </c>
      <c r="BF11" s="307">
        <v>1052.9705100000001</v>
      </c>
      <c r="BG11" s="6"/>
      <c r="BH11" s="418"/>
      <c r="BJ11" s="7"/>
    </row>
    <row r="12" spans="1:63" s="8" customFormat="1" ht="20.399999999999999" x14ac:dyDescent="0.2">
      <c r="A12" s="188"/>
      <c r="B12" s="148" t="s">
        <v>57</v>
      </c>
      <c r="C12" s="149" t="s">
        <v>7</v>
      </c>
      <c r="D12" s="307">
        <v>1140.5187700000001</v>
      </c>
      <c r="E12" s="309">
        <v>3.46</v>
      </c>
      <c r="F12" s="307">
        <v>0</v>
      </c>
      <c r="G12" s="310">
        <v>1009.0067700000002</v>
      </c>
      <c r="H12" s="307">
        <v>0</v>
      </c>
      <c r="I12" s="307">
        <v>3.46</v>
      </c>
      <c r="J12" s="307">
        <v>0</v>
      </c>
      <c r="K12" s="307">
        <v>0</v>
      </c>
      <c r="L12" s="307">
        <v>0</v>
      </c>
      <c r="M12" s="307">
        <v>0</v>
      </c>
      <c r="N12" s="307">
        <v>0</v>
      </c>
      <c r="O12" s="307">
        <v>0</v>
      </c>
      <c r="P12" s="307">
        <v>0</v>
      </c>
      <c r="Q12" s="309">
        <v>128.05199999999999</v>
      </c>
      <c r="R12" s="307">
        <v>0</v>
      </c>
      <c r="S12" s="307">
        <v>0</v>
      </c>
      <c r="T12" s="307">
        <v>0</v>
      </c>
      <c r="U12" s="307">
        <v>29.41</v>
      </c>
      <c r="V12" s="307">
        <v>0</v>
      </c>
      <c r="W12" s="307">
        <v>0</v>
      </c>
      <c r="X12" s="307">
        <v>0</v>
      </c>
      <c r="Y12" s="307">
        <v>0</v>
      </c>
      <c r="Z12" s="309">
        <v>65.959999999999994</v>
      </c>
      <c r="AA12" s="307">
        <v>17.54</v>
      </c>
      <c r="AB12" s="307">
        <v>0</v>
      </c>
      <c r="AC12" s="307">
        <v>0</v>
      </c>
      <c r="AD12" s="307">
        <v>0</v>
      </c>
      <c r="AE12" s="307">
        <v>3</v>
      </c>
      <c r="AF12" s="307">
        <v>0</v>
      </c>
      <c r="AG12" s="307">
        <v>0.12</v>
      </c>
      <c r="AH12" s="307">
        <v>0</v>
      </c>
      <c r="AI12" s="307">
        <v>0</v>
      </c>
      <c r="AJ12" s="307">
        <v>0</v>
      </c>
      <c r="AK12" s="307">
        <v>0</v>
      </c>
      <c r="AL12" s="307">
        <v>0</v>
      </c>
      <c r="AM12" s="307">
        <v>45.3</v>
      </c>
      <c r="AN12" s="307">
        <v>0</v>
      </c>
      <c r="AO12" s="307">
        <v>0</v>
      </c>
      <c r="AP12" s="307">
        <v>0</v>
      </c>
      <c r="AQ12" s="307">
        <v>0</v>
      </c>
      <c r="AR12" s="307">
        <v>0</v>
      </c>
      <c r="AS12" s="307">
        <v>2</v>
      </c>
      <c r="AT12" s="307">
        <v>4.5</v>
      </c>
      <c r="AU12" s="307">
        <v>24.181999999999999</v>
      </c>
      <c r="AV12" s="307">
        <v>2</v>
      </c>
      <c r="AW12" s="307">
        <v>0</v>
      </c>
      <c r="AX12" s="307">
        <v>0</v>
      </c>
      <c r="AY12" s="307">
        <v>0</v>
      </c>
      <c r="AZ12" s="307">
        <v>0</v>
      </c>
      <c r="BA12" s="307">
        <v>0</v>
      </c>
      <c r="BB12" s="307">
        <v>0</v>
      </c>
      <c r="BC12" s="307">
        <v>0</v>
      </c>
      <c r="BD12" s="311">
        <v>131.512</v>
      </c>
      <c r="BE12" s="312">
        <v>-131.512</v>
      </c>
      <c r="BF12" s="307">
        <v>1009.0067700000002</v>
      </c>
      <c r="BG12" s="6"/>
      <c r="BI12" s="1"/>
      <c r="BJ12" s="7"/>
    </row>
    <row r="13" spans="1:63" ht="20.399999999999999" x14ac:dyDescent="0.2">
      <c r="A13" s="55" t="s">
        <v>58</v>
      </c>
      <c r="B13" s="89" t="s">
        <v>59</v>
      </c>
      <c r="C13" s="75" t="s">
        <v>8</v>
      </c>
      <c r="D13" s="307">
        <v>301.11410000000001</v>
      </c>
      <c r="E13" s="305">
        <v>0</v>
      </c>
      <c r="F13" s="307">
        <v>0</v>
      </c>
      <c r="G13" s="307">
        <v>0</v>
      </c>
      <c r="H13" s="308">
        <v>268.34410000000003</v>
      </c>
      <c r="I13" s="307">
        <v>0</v>
      </c>
      <c r="J13" s="307">
        <v>0</v>
      </c>
      <c r="K13" s="307">
        <v>0</v>
      </c>
      <c r="L13" s="307">
        <v>0</v>
      </c>
      <c r="M13" s="307">
        <v>0</v>
      </c>
      <c r="N13" s="307">
        <v>0</v>
      </c>
      <c r="O13" s="307">
        <v>0</v>
      </c>
      <c r="P13" s="307">
        <v>0</v>
      </c>
      <c r="Q13" s="305">
        <v>32.769999999999996</v>
      </c>
      <c r="R13" s="307">
        <v>0</v>
      </c>
      <c r="S13" s="307">
        <v>0</v>
      </c>
      <c r="T13" s="307">
        <v>0</v>
      </c>
      <c r="U13" s="307">
        <v>0.15</v>
      </c>
      <c r="V13" s="307">
        <v>7.0000000000000007E-2</v>
      </c>
      <c r="W13" s="307">
        <v>0</v>
      </c>
      <c r="X13" s="307">
        <v>0</v>
      </c>
      <c r="Y13" s="307">
        <v>0</v>
      </c>
      <c r="Z13" s="309">
        <v>18.580000000000002</v>
      </c>
      <c r="AA13" s="307">
        <v>13.61</v>
      </c>
      <c r="AB13" s="307">
        <v>4.0199999999999996</v>
      </c>
      <c r="AC13" s="307">
        <v>0</v>
      </c>
      <c r="AD13" s="307">
        <v>0</v>
      </c>
      <c r="AE13" s="307">
        <v>0.53</v>
      </c>
      <c r="AF13" s="307">
        <v>0</v>
      </c>
      <c r="AG13" s="307">
        <v>0</v>
      </c>
      <c r="AH13" s="307">
        <v>0</v>
      </c>
      <c r="AI13" s="307">
        <v>0</v>
      </c>
      <c r="AJ13" s="307">
        <v>0</v>
      </c>
      <c r="AK13" s="307">
        <v>0</v>
      </c>
      <c r="AL13" s="307">
        <v>0</v>
      </c>
      <c r="AM13" s="307">
        <v>0.42</v>
      </c>
      <c r="AN13" s="307">
        <v>0</v>
      </c>
      <c r="AO13" s="307">
        <v>0</v>
      </c>
      <c r="AP13" s="307">
        <v>0</v>
      </c>
      <c r="AQ13" s="307">
        <v>0</v>
      </c>
      <c r="AR13" s="307">
        <v>0</v>
      </c>
      <c r="AS13" s="307">
        <v>8.86</v>
      </c>
      <c r="AT13" s="307">
        <v>0.5</v>
      </c>
      <c r="AU13" s="307">
        <v>4.6099999999999994</v>
      </c>
      <c r="AV13" s="307">
        <v>0</v>
      </c>
      <c r="AW13" s="307">
        <v>0</v>
      </c>
      <c r="AX13" s="307">
        <v>0</v>
      </c>
      <c r="AY13" s="307">
        <v>0</v>
      </c>
      <c r="AZ13" s="307">
        <v>0</v>
      </c>
      <c r="BA13" s="307">
        <v>0</v>
      </c>
      <c r="BB13" s="307">
        <v>0</v>
      </c>
      <c r="BC13" s="307">
        <v>0</v>
      </c>
      <c r="BD13" s="306">
        <v>32.769999999999996</v>
      </c>
      <c r="BE13" s="307">
        <v>-32.769999999999996</v>
      </c>
      <c r="BF13" s="307">
        <v>268.34410000000003</v>
      </c>
      <c r="BG13" s="6"/>
      <c r="BJ13" s="7"/>
    </row>
    <row r="14" spans="1:63" ht="21" customHeight="1" x14ac:dyDescent="0.2">
      <c r="A14" s="55" t="s">
        <v>60</v>
      </c>
      <c r="B14" s="187" t="s">
        <v>61</v>
      </c>
      <c r="C14" s="55" t="s">
        <v>9</v>
      </c>
      <c r="D14" s="307">
        <v>1882.48911</v>
      </c>
      <c r="E14" s="305">
        <v>0</v>
      </c>
      <c r="F14" s="307">
        <v>0</v>
      </c>
      <c r="G14" s="307">
        <v>0</v>
      </c>
      <c r="H14" s="307">
        <v>0</v>
      </c>
      <c r="I14" s="308">
        <v>1803.22111</v>
      </c>
      <c r="J14" s="307">
        <v>0</v>
      </c>
      <c r="K14" s="307">
        <v>0</v>
      </c>
      <c r="L14" s="307">
        <v>0</v>
      </c>
      <c r="M14" s="307">
        <v>0</v>
      </c>
      <c r="N14" s="307">
        <v>0</v>
      </c>
      <c r="O14" s="307">
        <v>0</v>
      </c>
      <c r="P14" s="307">
        <v>0</v>
      </c>
      <c r="Q14" s="305">
        <v>79.268000000000001</v>
      </c>
      <c r="R14" s="307">
        <v>0</v>
      </c>
      <c r="S14" s="307">
        <v>0.5</v>
      </c>
      <c r="T14" s="307">
        <v>0</v>
      </c>
      <c r="U14" s="307">
        <v>1.78</v>
      </c>
      <c r="V14" s="307">
        <v>0.87000000000000011</v>
      </c>
      <c r="W14" s="307">
        <v>4.5</v>
      </c>
      <c r="X14" s="307">
        <v>0</v>
      </c>
      <c r="Y14" s="307">
        <v>0</v>
      </c>
      <c r="Z14" s="309">
        <v>25.510000000000005</v>
      </c>
      <c r="AA14" s="307">
        <v>23.660000000000004</v>
      </c>
      <c r="AB14" s="307">
        <v>0.6</v>
      </c>
      <c r="AC14" s="307">
        <v>0</v>
      </c>
      <c r="AD14" s="307">
        <v>0.05</v>
      </c>
      <c r="AE14" s="307">
        <v>1.2</v>
      </c>
      <c r="AF14" s="307">
        <v>0</v>
      </c>
      <c r="AG14" s="307">
        <v>0</v>
      </c>
      <c r="AH14" s="307">
        <v>0</v>
      </c>
      <c r="AI14" s="307">
        <v>0</v>
      </c>
      <c r="AJ14" s="307">
        <v>0</v>
      </c>
      <c r="AK14" s="307">
        <v>0</v>
      </c>
      <c r="AL14" s="307">
        <v>0</v>
      </c>
      <c r="AM14" s="307">
        <v>0</v>
      </c>
      <c r="AN14" s="307">
        <v>0</v>
      </c>
      <c r="AO14" s="307">
        <v>0</v>
      </c>
      <c r="AP14" s="307">
        <v>0</v>
      </c>
      <c r="AQ14" s="307">
        <v>0</v>
      </c>
      <c r="AR14" s="307">
        <v>0.05</v>
      </c>
      <c r="AS14" s="307">
        <v>5.5699999999999994</v>
      </c>
      <c r="AT14" s="307">
        <v>13.76</v>
      </c>
      <c r="AU14" s="307">
        <v>24.227999999999998</v>
      </c>
      <c r="AV14" s="307">
        <v>2.5</v>
      </c>
      <c r="AW14" s="307">
        <v>0</v>
      </c>
      <c r="AX14" s="307">
        <v>0</v>
      </c>
      <c r="AY14" s="307">
        <v>0</v>
      </c>
      <c r="AZ14" s="307">
        <v>0</v>
      </c>
      <c r="BA14" s="307">
        <v>0</v>
      </c>
      <c r="BB14" s="307">
        <v>0</v>
      </c>
      <c r="BC14" s="307">
        <v>0</v>
      </c>
      <c r="BD14" s="306">
        <v>79.268000000000001</v>
      </c>
      <c r="BE14" s="307">
        <v>-65.578000000000003</v>
      </c>
      <c r="BF14" s="307">
        <v>1816.91111</v>
      </c>
      <c r="BG14" s="6"/>
      <c r="BJ14" s="7"/>
      <c r="BK14" s="6"/>
    </row>
    <row r="15" spans="1:63" ht="17.100000000000001" customHeight="1" x14ac:dyDescent="0.2">
      <c r="A15" s="55" t="s">
        <v>62</v>
      </c>
      <c r="B15" s="187" t="s">
        <v>63</v>
      </c>
      <c r="C15" s="55" t="s">
        <v>10</v>
      </c>
      <c r="D15" s="307">
        <v>0</v>
      </c>
      <c r="E15" s="305">
        <v>0</v>
      </c>
      <c r="F15" s="307">
        <v>0</v>
      </c>
      <c r="G15" s="307">
        <v>0</v>
      </c>
      <c r="H15" s="307">
        <v>0</v>
      </c>
      <c r="I15" s="307">
        <v>0</v>
      </c>
      <c r="J15" s="308">
        <v>0</v>
      </c>
      <c r="K15" s="307">
        <v>0</v>
      </c>
      <c r="L15" s="307">
        <v>0</v>
      </c>
      <c r="M15" s="307">
        <v>0</v>
      </c>
      <c r="N15" s="307">
        <v>0</v>
      </c>
      <c r="O15" s="307">
        <v>0</v>
      </c>
      <c r="P15" s="307">
        <v>0</v>
      </c>
      <c r="Q15" s="305">
        <v>0</v>
      </c>
      <c r="R15" s="307">
        <v>0</v>
      </c>
      <c r="S15" s="307">
        <v>0</v>
      </c>
      <c r="T15" s="307">
        <v>0</v>
      </c>
      <c r="U15" s="307">
        <v>0</v>
      </c>
      <c r="V15" s="307">
        <v>0</v>
      </c>
      <c r="W15" s="307">
        <v>0</v>
      </c>
      <c r="X15" s="307">
        <v>0</v>
      </c>
      <c r="Y15" s="307">
        <v>0</v>
      </c>
      <c r="Z15" s="309">
        <v>0</v>
      </c>
      <c r="AA15" s="307">
        <v>0</v>
      </c>
      <c r="AB15" s="307">
        <v>0</v>
      </c>
      <c r="AC15" s="307">
        <v>0</v>
      </c>
      <c r="AD15" s="307">
        <v>0</v>
      </c>
      <c r="AE15" s="307">
        <v>0</v>
      </c>
      <c r="AF15" s="307">
        <v>0</v>
      </c>
      <c r="AG15" s="307">
        <v>0</v>
      </c>
      <c r="AH15" s="307">
        <v>0</v>
      </c>
      <c r="AI15" s="307">
        <v>0</v>
      </c>
      <c r="AJ15" s="307">
        <v>0</v>
      </c>
      <c r="AK15" s="307">
        <v>0</v>
      </c>
      <c r="AL15" s="307">
        <v>0</v>
      </c>
      <c r="AM15" s="307">
        <v>0</v>
      </c>
      <c r="AN15" s="307">
        <v>0</v>
      </c>
      <c r="AO15" s="307">
        <v>0</v>
      </c>
      <c r="AP15" s="307">
        <v>0</v>
      </c>
      <c r="AQ15" s="307">
        <v>0</v>
      </c>
      <c r="AR15" s="307">
        <v>0</v>
      </c>
      <c r="AS15" s="307">
        <v>0</v>
      </c>
      <c r="AT15" s="307">
        <v>0</v>
      </c>
      <c r="AU15" s="307">
        <v>0</v>
      </c>
      <c r="AV15" s="307">
        <v>0</v>
      </c>
      <c r="AW15" s="307">
        <v>0</v>
      </c>
      <c r="AX15" s="307">
        <v>0</v>
      </c>
      <c r="AY15" s="307">
        <v>0</v>
      </c>
      <c r="AZ15" s="307">
        <v>0</v>
      </c>
      <c r="BA15" s="307">
        <v>0</v>
      </c>
      <c r="BB15" s="307">
        <v>0</v>
      </c>
      <c r="BC15" s="307">
        <v>0</v>
      </c>
      <c r="BD15" s="306">
        <v>0</v>
      </c>
      <c r="BE15" s="307">
        <v>57.01</v>
      </c>
      <c r="BF15" s="307">
        <v>57.01</v>
      </c>
      <c r="BG15" s="6"/>
      <c r="BJ15" s="7"/>
    </row>
    <row r="16" spans="1:63" ht="17.100000000000001" customHeight="1" x14ac:dyDescent="0.2">
      <c r="A16" s="55" t="s">
        <v>64</v>
      </c>
      <c r="B16" s="187" t="s">
        <v>65</v>
      </c>
      <c r="C16" s="55" t="s">
        <v>11</v>
      </c>
      <c r="D16" s="307">
        <v>0</v>
      </c>
      <c r="E16" s="305">
        <v>0</v>
      </c>
      <c r="F16" s="307">
        <v>0</v>
      </c>
      <c r="G16" s="307">
        <v>0</v>
      </c>
      <c r="H16" s="307">
        <v>0</v>
      </c>
      <c r="I16" s="307">
        <v>0</v>
      </c>
      <c r="J16" s="307">
        <v>0</v>
      </c>
      <c r="K16" s="308">
        <v>0</v>
      </c>
      <c r="L16" s="307">
        <v>0</v>
      </c>
      <c r="M16" s="307">
        <v>0</v>
      </c>
      <c r="N16" s="307">
        <v>0</v>
      </c>
      <c r="O16" s="307">
        <v>0</v>
      </c>
      <c r="P16" s="307">
        <v>0</v>
      </c>
      <c r="Q16" s="305">
        <v>0</v>
      </c>
      <c r="R16" s="307">
        <v>0</v>
      </c>
      <c r="S16" s="307">
        <v>0</v>
      </c>
      <c r="T16" s="307">
        <v>0</v>
      </c>
      <c r="U16" s="307">
        <v>0</v>
      </c>
      <c r="V16" s="307">
        <v>0</v>
      </c>
      <c r="W16" s="307">
        <v>0</v>
      </c>
      <c r="X16" s="307">
        <v>0</v>
      </c>
      <c r="Y16" s="307">
        <v>0</v>
      </c>
      <c r="Z16" s="309">
        <v>0</v>
      </c>
      <c r="AA16" s="307">
        <v>0</v>
      </c>
      <c r="AB16" s="307">
        <v>0</v>
      </c>
      <c r="AC16" s="307">
        <v>0</v>
      </c>
      <c r="AD16" s="307">
        <v>0</v>
      </c>
      <c r="AE16" s="307">
        <v>0</v>
      </c>
      <c r="AF16" s="307">
        <v>0</v>
      </c>
      <c r="AG16" s="307">
        <v>0</v>
      </c>
      <c r="AH16" s="307">
        <v>0</v>
      </c>
      <c r="AI16" s="307">
        <v>0</v>
      </c>
      <c r="AJ16" s="307">
        <v>0</v>
      </c>
      <c r="AK16" s="307">
        <v>0</v>
      </c>
      <c r="AL16" s="307">
        <v>0</v>
      </c>
      <c r="AM16" s="307">
        <v>0</v>
      </c>
      <c r="AN16" s="307">
        <v>0</v>
      </c>
      <c r="AO16" s="307">
        <v>0</v>
      </c>
      <c r="AP16" s="307">
        <v>0</v>
      </c>
      <c r="AQ16" s="307">
        <v>0</v>
      </c>
      <c r="AR16" s="307">
        <v>0</v>
      </c>
      <c r="AS16" s="307">
        <v>0</v>
      </c>
      <c r="AT16" s="307">
        <v>0</v>
      </c>
      <c r="AU16" s="307">
        <v>0</v>
      </c>
      <c r="AV16" s="307">
        <v>0</v>
      </c>
      <c r="AW16" s="307">
        <v>0</v>
      </c>
      <c r="AX16" s="307">
        <v>0</v>
      </c>
      <c r="AY16" s="307">
        <v>0</v>
      </c>
      <c r="AZ16" s="307">
        <v>0</v>
      </c>
      <c r="BA16" s="307">
        <v>0</v>
      </c>
      <c r="BB16" s="307">
        <v>0</v>
      </c>
      <c r="BC16" s="307">
        <v>0</v>
      </c>
      <c r="BD16" s="306">
        <v>0</v>
      </c>
      <c r="BE16" s="307">
        <v>0</v>
      </c>
      <c r="BF16" s="307">
        <v>0</v>
      </c>
      <c r="BG16" s="6"/>
      <c r="BJ16" s="7"/>
    </row>
    <row r="17" spans="1:64" ht="17.100000000000001" customHeight="1" x14ac:dyDescent="0.2">
      <c r="A17" s="55" t="s">
        <v>66</v>
      </c>
      <c r="B17" s="187" t="s">
        <v>67</v>
      </c>
      <c r="C17" s="55" t="s">
        <v>12</v>
      </c>
      <c r="D17" s="307">
        <v>0</v>
      </c>
      <c r="E17" s="305">
        <v>0</v>
      </c>
      <c r="F17" s="307">
        <v>0</v>
      </c>
      <c r="G17" s="307">
        <v>0</v>
      </c>
      <c r="H17" s="307">
        <v>0</v>
      </c>
      <c r="I17" s="307">
        <v>0</v>
      </c>
      <c r="J17" s="307">
        <v>0</v>
      </c>
      <c r="K17" s="307">
        <v>0</v>
      </c>
      <c r="L17" s="308">
        <v>0</v>
      </c>
      <c r="M17" s="307">
        <v>0</v>
      </c>
      <c r="N17" s="307">
        <v>0</v>
      </c>
      <c r="O17" s="307">
        <v>0</v>
      </c>
      <c r="P17" s="307">
        <v>0</v>
      </c>
      <c r="Q17" s="305">
        <v>0</v>
      </c>
      <c r="R17" s="307">
        <v>0</v>
      </c>
      <c r="S17" s="307">
        <v>0</v>
      </c>
      <c r="T17" s="307">
        <v>0</v>
      </c>
      <c r="U17" s="307">
        <v>0</v>
      </c>
      <c r="V17" s="307">
        <v>0</v>
      </c>
      <c r="W17" s="307">
        <v>0</v>
      </c>
      <c r="X17" s="307">
        <v>0</v>
      </c>
      <c r="Y17" s="307">
        <v>0</v>
      </c>
      <c r="Z17" s="309">
        <v>0</v>
      </c>
      <c r="AA17" s="307">
        <v>0</v>
      </c>
      <c r="AB17" s="307">
        <v>0</v>
      </c>
      <c r="AC17" s="307">
        <v>0</v>
      </c>
      <c r="AD17" s="307">
        <v>0</v>
      </c>
      <c r="AE17" s="307">
        <v>0</v>
      </c>
      <c r="AF17" s="307">
        <v>0</v>
      </c>
      <c r="AG17" s="307">
        <v>0</v>
      </c>
      <c r="AH17" s="307">
        <v>0</v>
      </c>
      <c r="AI17" s="307">
        <v>0</v>
      </c>
      <c r="AJ17" s="307">
        <v>0</v>
      </c>
      <c r="AK17" s="307">
        <v>0</v>
      </c>
      <c r="AL17" s="307">
        <v>0</v>
      </c>
      <c r="AM17" s="307">
        <v>0</v>
      </c>
      <c r="AN17" s="307">
        <v>0</v>
      </c>
      <c r="AO17" s="307">
        <v>0</v>
      </c>
      <c r="AP17" s="307">
        <v>0</v>
      </c>
      <c r="AQ17" s="307">
        <v>0</v>
      </c>
      <c r="AR17" s="307">
        <v>0</v>
      </c>
      <c r="AS17" s="307">
        <v>0</v>
      </c>
      <c r="AT17" s="307">
        <v>0</v>
      </c>
      <c r="AU17" s="307">
        <v>0</v>
      </c>
      <c r="AV17" s="307">
        <v>0</v>
      </c>
      <c r="AW17" s="307">
        <v>0</v>
      </c>
      <c r="AX17" s="307">
        <v>0</v>
      </c>
      <c r="AY17" s="307">
        <v>0</v>
      </c>
      <c r="AZ17" s="307">
        <v>0</v>
      </c>
      <c r="BA17" s="307">
        <v>0</v>
      </c>
      <c r="BB17" s="307">
        <v>0</v>
      </c>
      <c r="BC17" s="307">
        <v>0</v>
      </c>
      <c r="BD17" s="306">
        <v>0</v>
      </c>
      <c r="BE17" s="307">
        <v>0</v>
      </c>
      <c r="BF17" s="307">
        <v>0</v>
      </c>
      <c r="BG17" s="6"/>
      <c r="BJ17" s="7"/>
    </row>
    <row r="18" spans="1:64" ht="30.6" x14ac:dyDescent="0.2">
      <c r="A18" s="55"/>
      <c r="B18" s="88" t="s">
        <v>210</v>
      </c>
      <c r="C18" s="55" t="s">
        <v>240</v>
      </c>
      <c r="D18" s="307">
        <v>0</v>
      </c>
      <c r="E18" s="305">
        <v>0</v>
      </c>
      <c r="F18" s="307">
        <v>0</v>
      </c>
      <c r="G18" s="307">
        <v>0</v>
      </c>
      <c r="H18" s="307">
        <v>0</v>
      </c>
      <c r="I18" s="307">
        <v>0</v>
      </c>
      <c r="J18" s="307">
        <v>0</v>
      </c>
      <c r="K18" s="307">
        <v>0</v>
      </c>
      <c r="L18" s="307">
        <v>0</v>
      </c>
      <c r="M18" s="304">
        <v>0</v>
      </c>
      <c r="N18" s="307">
        <v>0</v>
      </c>
      <c r="O18" s="307">
        <v>0</v>
      </c>
      <c r="P18" s="307">
        <v>0</v>
      </c>
      <c r="Q18" s="305">
        <v>0</v>
      </c>
      <c r="R18" s="307">
        <v>0</v>
      </c>
      <c r="S18" s="307">
        <v>0</v>
      </c>
      <c r="T18" s="307">
        <v>0</v>
      </c>
      <c r="U18" s="307">
        <v>0</v>
      </c>
      <c r="V18" s="307">
        <v>0</v>
      </c>
      <c r="W18" s="307">
        <v>0</v>
      </c>
      <c r="X18" s="307">
        <v>0</v>
      </c>
      <c r="Y18" s="307">
        <v>0</v>
      </c>
      <c r="Z18" s="309">
        <v>0</v>
      </c>
      <c r="AA18" s="307">
        <v>0</v>
      </c>
      <c r="AB18" s="307">
        <v>0</v>
      </c>
      <c r="AC18" s="307">
        <v>0</v>
      </c>
      <c r="AD18" s="307">
        <v>0</v>
      </c>
      <c r="AE18" s="307">
        <v>0</v>
      </c>
      <c r="AF18" s="307">
        <v>0</v>
      </c>
      <c r="AG18" s="307">
        <v>0</v>
      </c>
      <c r="AH18" s="307">
        <v>0</v>
      </c>
      <c r="AI18" s="307">
        <v>0</v>
      </c>
      <c r="AJ18" s="307">
        <v>0</v>
      </c>
      <c r="AK18" s="307">
        <v>0</v>
      </c>
      <c r="AL18" s="307">
        <v>0</v>
      </c>
      <c r="AM18" s="307">
        <v>0</v>
      </c>
      <c r="AN18" s="307">
        <v>0</v>
      </c>
      <c r="AO18" s="307">
        <v>0</v>
      </c>
      <c r="AP18" s="307">
        <v>0</v>
      </c>
      <c r="AQ18" s="307">
        <v>0</v>
      </c>
      <c r="AR18" s="307">
        <v>0</v>
      </c>
      <c r="AS18" s="307">
        <v>0</v>
      </c>
      <c r="AT18" s="307">
        <v>0</v>
      </c>
      <c r="AU18" s="307">
        <v>0</v>
      </c>
      <c r="AV18" s="307">
        <v>0</v>
      </c>
      <c r="AW18" s="307">
        <v>0</v>
      </c>
      <c r="AX18" s="307">
        <v>0</v>
      </c>
      <c r="AY18" s="307">
        <v>0</v>
      </c>
      <c r="AZ18" s="307">
        <v>0</v>
      </c>
      <c r="BA18" s="307">
        <v>0</v>
      </c>
      <c r="BB18" s="307">
        <v>0</v>
      </c>
      <c r="BC18" s="307">
        <v>0</v>
      </c>
      <c r="BD18" s="306">
        <v>0</v>
      </c>
      <c r="BE18" s="307">
        <v>0</v>
      </c>
      <c r="BF18" s="307">
        <v>0</v>
      </c>
      <c r="BG18" s="6"/>
      <c r="BJ18" s="7"/>
    </row>
    <row r="19" spans="1:64" ht="20.399999999999999" x14ac:dyDescent="0.2">
      <c r="A19" s="55" t="s">
        <v>68</v>
      </c>
      <c r="B19" s="187" t="s">
        <v>69</v>
      </c>
      <c r="C19" s="55" t="s">
        <v>13</v>
      </c>
      <c r="D19" s="307">
        <v>132.00181599999999</v>
      </c>
      <c r="E19" s="305">
        <v>0</v>
      </c>
      <c r="F19" s="307">
        <v>0</v>
      </c>
      <c r="G19" s="307">
        <v>0</v>
      </c>
      <c r="H19" s="307">
        <v>0</v>
      </c>
      <c r="I19" s="307">
        <v>0</v>
      </c>
      <c r="J19" s="307">
        <v>0</v>
      </c>
      <c r="K19" s="307">
        <v>0</v>
      </c>
      <c r="L19" s="307">
        <v>0</v>
      </c>
      <c r="M19" s="307">
        <v>0</v>
      </c>
      <c r="N19" s="308">
        <v>129.051816</v>
      </c>
      <c r="O19" s="307">
        <v>0</v>
      </c>
      <c r="P19" s="307">
        <v>0</v>
      </c>
      <c r="Q19" s="305">
        <v>2.95</v>
      </c>
      <c r="R19" s="307">
        <v>0</v>
      </c>
      <c r="S19" s="307">
        <v>0</v>
      </c>
      <c r="T19" s="307">
        <v>0</v>
      </c>
      <c r="U19" s="307">
        <v>0</v>
      </c>
      <c r="V19" s="307">
        <v>0</v>
      </c>
      <c r="W19" s="307">
        <v>0</v>
      </c>
      <c r="X19" s="307">
        <v>0</v>
      </c>
      <c r="Y19" s="307">
        <v>0</v>
      </c>
      <c r="Z19" s="309">
        <v>2.2500000000000004</v>
      </c>
      <c r="AA19" s="307">
        <v>2.0500000000000003</v>
      </c>
      <c r="AB19" s="307">
        <v>0</v>
      </c>
      <c r="AC19" s="307">
        <v>0</v>
      </c>
      <c r="AD19" s="307">
        <v>0</v>
      </c>
      <c r="AE19" s="307">
        <v>0.2</v>
      </c>
      <c r="AF19" s="307">
        <v>0</v>
      </c>
      <c r="AG19" s="307">
        <v>0</v>
      </c>
      <c r="AH19" s="307">
        <v>0</v>
      </c>
      <c r="AI19" s="307">
        <v>0</v>
      </c>
      <c r="AJ19" s="307">
        <v>0</v>
      </c>
      <c r="AK19" s="307">
        <v>0</v>
      </c>
      <c r="AL19" s="307">
        <v>0</v>
      </c>
      <c r="AM19" s="307">
        <v>0</v>
      </c>
      <c r="AN19" s="307">
        <v>0</v>
      </c>
      <c r="AO19" s="307">
        <v>0</v>
      </c>
      <c r="AP19" s="307">
        <v>0</v>
      </c>
      <c r="AQ19" s="307">
        <v>0</v>
      </c>
      <c r="AR19" s="307">
        <v>0</v>
      </c>
      <c r="AS19" s="307">
        <v>0</v>
      </c>
      <c r="AT19" s="307">
        <v>0</v>
      </c>
      <c r="AU19" s="307">
        <v>0.7</v>
      </c>
      <c r="AV19" s="307">
        <v>0</v>
      </c>
      <c r="AW19" s="307">
        <v>0</v>
      </c>
      <c r="AX19" s="307">
        <v>0</v>
      </c>
      <c r="AY19" s="307">
        <v>0</v>
      </c>
      <c r="AZ19" s="307">
        <v>0</v>
      </c>
      <c r="BA19" s="307">
        <v>0</v>
      </c>
      <c r="BB19" s="307">
        <v>0</v>
      </c>
      <c r="BC19" s="307">
        <v>0</v>
      </c>
      <c r="BD19" s="306">
        <v>2.95</v>
      </c>
      <c r="BE19" s="307">
        <v>-2.95</v>
      </c>
      <c r="BF19" s="307">
        <v>129.051816</v>
      </c>
      <c r="BG19" s="6"/>
      <c r="BJ19" s="7"/>
    </row>
    <row r="20" spans="1:64" ht="17.100000000000001" customHeight="1" x14ac:dyDescent="0.2">
      <c r="A20" s="55" t="s">
        <v>70</v>
      </c>
      <c r="B20" s="187" t="s">
        <v>71</v>
      </c>
      <c r="C20" s="55" t="s">
        <v>14</v>
      </c>
      <c r="D20" s="307">
        <v>0</v>
      </c>
      <c r="E20" s="305">
        <v>0</v>
      </c>
      <c r="F20" s="307">
        <v>0</v>
      </c>
      <c r="G20" s="307">
        <v>0</v>
      </c>
      <c r="H20" s="307">
        <v>0</v>
      </c>
      <c r="I20" s="307">
        <v>0</v>
      </c>
      <c r="J20" s="307">
        <v>0</v>
      </c>
      <c r="K20" s="307">
        <v>0</v>
      </c>
      <c r="L20" s="307">
        <v>0</v>
      </c>
      <c r="M20" s="307">
        <v>0</v>
      </c>
      <c r="N20" s="307">
        <v>0</v>
      </c>
      <c r="O20" s="308">
        <v>0</v>
      </c>
      <c r="P20" s="307">
        <v>0</v>
      </c>
      <c r="Q20" s="305">
        <v>0</v>
      </c>
      <c r="R20" s="307">
        <v>0</v>
      </c>
      <c r="S20" s="307">
        <v>0</v>
      </c>
      <c r="T20" s="307">
        <v>0</v>
      </c>
      <c r="U20" s="307">
        <v>0</v>
      </c>
      <c r="V20" s="307">
        <v>0</v>
      </c>
      <c r="W20" s="307">
        <v>0</v>
      </c>
      <c r="X20" s="307">
        <v>0</v>
      </c>
      <c r="Y20" s="307">
        <v>0</v>
      </c>
      <c r="Z20" s="309">
        <v>0</v>
      </c>
      <c r="AA20" s="307">
        <v>0</v>
      </c>
      <c r="AB20" s="307">
        <v>0</v>
      </c>
      <c r="AC20" s="307">
        <v>0</v>
      </c>
      <c r="AD20" s="307">
        <v>0</v>
      </c>
      <c r="AE20" s="307">
        <v>0</v>
      </c>
      <c r="AF20" s="307">
        <v>0</v>
      </c>
      <c r="AG20" s="307">
        <v>0</v>
      </c>
      <c r="AH20" s="307">
        <v>0</v>
      </c>
      <c r="AI20" s="307">
        <v>0</v>
      </c>
      <c r="AJ20" s="307">
        <v>0</v>
      </c>
      <c r="AK20" s="307">
        <v>0</v>
      </c>
      <c r="AL20" s="307">
        <v>0</v>
      </c>
      <c r="AM20" s="307">
        <v>0</v>
      </c>
      <c r="AN20" s="307">
        <v>0</v>
      </c>
      <c r="AO20" s="307">
        <v>0</v>
      </c>
      <c r="AP20" s="307">
        <v>0</v>
      </c>
      <c r="AQ20" s="307">
        <v>0</v>
      </c>
      <c r="AR20" s="307">
        <v>0</v>
      </c>
      <c r="AS20" s="307">
        <v>0</v>
      </c>
      <c r="AT20" s="307">
        <v>0</v>
      </c>
      <c r="AU20" s="307">
        <v>0</v>
      </c>
      <c r="AV20" s="307">
        <v>0</v>
      </c>
      <c r="AW20" s="307">
        <v>0</v>
      </c>
      <c r="AX20" s="307">
        <v>0</v>
      </c>
      <c r="AY20" s="307">
        <v>0</v>
      </c>
      <c r="AZ20" s="307">
        <v>0</v>
      </c>
      <c r="BA20" s="307">
        <v>0</v>
      </c>
      <c r="BB20" s="307">
        <v>0</v>
      </c>
      <c r="BC20" s="307">
        <v>0</v>
      </c>
      <c r="BD20" s="306">
        <v>0</v>
      </c>
      <c r="BE20" s="307">
        <v>0</v>
      </c>
      <c r="BF20" s="307">
        <v>0</v>
      </c>
      <c r="BG20" s="6"/>
      <c r="BJ20" s="7"/>
    </row>
    <row r="21" spans="1:64" x14ac:dyDescent="0.2">
      <c r="A21" s="55" t="s">
        <v>72</v>
      </c>
      <c r="B21" s="187" t="s">
        <v>73</v>
      </c>
      <c r="C21" s="55" t="s">
        <v>15</v>
      </c>
      <c r="D21" s="307">
        <v>0.71248</v>
      </c>
      <c r="E21" s="305">
        <v>0</v>
      </c>
      <c r="F21" s="307">
        <v>0</v>
      </c>
      <c r="G21" s="307">
        <v>0</v>
      </c>
      <c r="H21" s="307">
        <v>0</v>
      </c>
      <c r="I21" s="307">
        <v>0</v>
      </c>
      <c r="J21" s="307">
        <v>0</v>
      </c>
      <c r="K21" s="307">
        <v>0</v>
      </c>
      <c r="L21" s="307">
        <v>0</v>
      </c>
      <c r="M21" s="307">
        <v>0</v>
      </c>
      <c r="N21" s="307">
        <v>0</v>
      </c>
      <c r="O21" s="307">
        <v>0</v>
      </c>
      <c r="P21" s="308">
        <v>0.71248</v>
      </c>
      <c r="Q21" s="305">
        <v>0</v>
      </c>
      <c r="R21" s="307">
        <v>0</v>
      </c>
      <c r="S21" s="307">
        <v>0</v>
      </c>
      <c r="T21" s="307">
        <v>0</v>
      </c>
      <c r="U21" s="307">
        <v>0</v>
      </c>
      <c r="V21" s="307">
        <v>0</v>
      </c>
      <c r="W21" s="307">
        <v>0</v>
      </c>
      <c r="X21" s="307">
        <v>0</v>
      </c>
      <c r="Y21" s="307">
        <v>0</v>
      </c>
      <c r="Z21" s="309">
        <v>0</v>
      </c>
      <c r="AA21" s="307">
        <v>0</v>
      </c>
      <c r="AB21" s="307">
        <v>0</v>
      </c>
      <c r="AC21" s="307">
        <v>0</v>
      </c>
      <c r="AD21" s="307">
        <v>0</v>
      </c>
      <c r="AE21" s="307">
        <v>0</v>
      </c>
      <c r="AF21" s="307">
        <v>0</v>
      </c>
      <c r="AG21" s="307">
        <v>0</v>
      </c>
      <c r="AH21" s="307">
        <v>0</v>
      </c>
      <c r="AI21" s="307">
        <v>0</v>
      </c>
      <c r="AJ21" s="307">
        <v>0</v>
      </c>
      <c r="AK21" s="307">
        <v>0</v>
      </c>
      <c r="AL21" s="307">
        <v>0</v>
      </c>
      <c r="AM21" s="307">
        <v>0</v>
      </c>
      <c r="AN21" s="307">
        <v>0</v>
      </c>
      <c r="AO21" s="307">
        <v>0</v>
      </c>
      <c r="AP21" s="307">
        <v>0</v>
      </c>
      <c r="AQ21" s="307">
        <v>0</v>
      </c>
      <c r="AR21" s="307">
        <v>0</v>
      </c>
      <c r="AS21" s="307">
        <v>0</v>
      </c>
      <c r="AT21" s="307">
        <v>0</v>
      </c>
      <c r="AU21" s="307">
        <v>0</v>
      </c>
      <c r="AV21" s="307">
        <v>0</v>
      </c>
      <c r="AW21" s="307">
        <v>0</v>
      </c>
      <c r="AX21" s="307">
        <v>0</v>
      </c>
      <c r="AY21" s="307">
        <v>0</v>
      </c>
      <c r="AZ21" s="307">
        <v>0</v>
      </c>
      <c r="BA21" s="307">
        <v>0</v>
      </c>
      <c r="BB21" s="307">
        <v>0</v>
      </c>
      <c r="BC21" s="307">
        <v>0</v>
      </c>
      <c r="BD21" s="306">
        <v>0</v>
      </c>
      <c r="BE21" s="307">
        <v>0</v>
      </c>
      <c r="BF21" s="307">
        <v>0.71248</v>
      </c>
      <c r="BG21" s="6"/>
      <c r="BJ21" s="7"/>
    </row>
    <row r="22" spans="1:64" s="4" customFormat="1" ht="10.199999999999999" x14ac:dyDescent="0.2">
      <c r="A22" s="54">
        <v>2</v>
      </c>
      <c r="B22" s="186" t="s">
        <v>74</v>
      </c>
      <c r="C22" s="54" t="s">
        <v>16</v>
      </c>
      <c r="D22" s="303">
        <v>3178.537746</v>
      </c>
      <c r="E22" s="305">
        <v>57.01</v>
      </c>
      <c r="F22" s="305">
        <v>0</v>
      </c>
      <c r="G22" s="305">
        <v>0</v>
      </c>
      <c r="H22" s="305">
        <v>0</v>
      </c>
      <c r="I22" s="305">
        <v>0</v>
      </c>
      <c r="J22" s="305">
        <v>57.01</v>
      </c>
      <c r="K22" s="305">
        <v>0</v>
      </c>
      <c r="L22" s="305">
        <v>0</v>
      </c>
      <c r="M22" s="305">
        <v>0</v>
      </c>
      <c r="N22" s="305">
        <v>0</v>
      </c>
      <c r="O22" s="305">
        <v>0</v>
      </c>
      <c r="P22" s="305">
        <v>0</v>
      </c>
      <c r="Q22" s="304">
        <v>3121.5277459999998</v>
      </c>
      <c r="R22" s="305">
        <v>0</v>
      </c>
      <c r="S22" s="305">
        <v>0.11999999999999922</v>
      </c>
      <c r="T22" s="305">
        <v>0</v>
      </c>
      <c r="U22" s="305">
        <v>1.24</v>
      </c>
      <c r="V22" s="305">
        <v>1.9413200000000046</v>
      </c>
      <c r="W22" s="305">
        <v>0.96999999999999886</v>
      </c>
      <c r="X22" s="305">
        <v>0</v>
      </c>
      <c r="Y22" s="305">
        <v>0</v>
      </c>
      <c r="Z22" s="305">
        <v>10.344000000000001</v>
      </c>
      <c r="AA22" s="305">
        <v>8.403999999999975</v>
      </c>
      <c r="AB22" s="305">
        <v>2.82</v>
      </c>
      <c r="AC22" s="305">
        <v>0</v>
      </c>
      <c r="AD22" s="305">
        <v>0.05</v>
      </c>
      <c r="AE22" s="305">
        <v>0.19999999999999432</v>
      </c>
      <c r="AF22" s="305">
        <v>0.81</v>
      </c>
      <c r="AG22" s="305">
        <v>0</v>
      </c>
      <c r="AH22" s="305">
        <v>0</v>
      </c>
      <c r="AI22" s="305">
        <v>0</v>
      </c>
      <c r="AJ22" s="305">
        <v>0</v>
      </c>
      <c r="AK22" s="305">
        <v>0</v>
      </c>
      <c r="AL22" s="305">
        <v>0</v>
      </c>
      <c r="AM22" s="305">
        <v>0</v>
      </c>
      <c r="AN22" s="305">
        <v>0</v>
      </c>
      <c r="AO22" s="305">
        <v>0</v>
      </c>
      <c r="AP22" s="305">
        <v>0</v>
      </c>
      <c r="AQ22" s="305">
        <v>0</v>
      </c>
      <c r="AR22" s="305">
        <v>3.0000000000000027E-2</v>
      </c>
      <c r="AS22" s="305">
        <v>0.82000000000000028</v>
      </c>
      <c r="AT22" s="305">
        <v>2.5400000000000205</v>
      </c>
      <c r="AU22" s="305">
        <v>2.2269000000000005</v>
      </c>
      <c r="AV22" s="305">
        <v>0.64999999999999858</v>
      </c>
      <c r="AW22" s="305">
        <v>0</v>
      </c>
      <c r="AX22" s="305">
        <v>0</v>
      </c>
      <c r="AY22" s="305">
        <v>0</v>
      </c>
      <c r="AZ22" s="305">
        <v>0</v>
      </c>
      <c r="BA22" s="305">
        <v>0</v>
      </c>
      <c r="BB22" s="305">
        <v>0</v>
      </c>
      <c r="BC22" s="305">
        <v>0</v>
      </c>
      <c r="BD22" s="305">
        <v>57.01</v>
      </c>
      <c r="BE22" s="303">
        <v>284.31273999999996</v>
      </c>
      <c r="BF22" s="305">
        <v>3462.8504860000003</v>
      </c>
      <c r="BG22" s="6"/>
      <c r="BJ22" s="7"/>
    </row>
    <row r="23" spans="1:64" s="4" customFormat="1" ht="10.199999999999999" x14ac:dyDescent="0.2">
      <c r="A23" s="54"/>
      <c r="B23" s="88" t="s">
        <v>174</v>
      </c>
      <c r="C23" s="54"/>
      <c r="D23" s="303"/>
      <c r="E23" s="305"/>
      <c r="F23" s="303"/>
      <c r="G23" s="303"/>
      <c r="H23" s="303"/>
      <c r="I23" s="303"/>
      <c r="J23" s="303"/>
      <c r="K23" s="303"/>
      <c r="L23" s="303"/>
      <c r="M23" s="303"/>
      <c r="N23" s="303"/>
      <c r="O23" s="303"/>
      <c r="P23" s="303"/>
      <c r="Q23" s="305"/>
      <c r="R23" s="303"/>
      <c r="S23" s="303"/>
      <c r="T23" s="303"/>
      <c r="U23" s="303"/>
      <c r="V23" s="303"/>
      <c r="W23" s="303"/>
      <c r="X23" s="303"/>
      <c r="Y23" s="303"/>
      <c r="Z23" s="305"/>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6"/>
      <c r="BE23" s="303"/>
      <c r="BF23" s="303"/>
      <c r="BG23" s="6"/>
      <c r="BJ23" s="7"/>
    </row>
    <row r="24" spans="1:64" ht="17.100000000000001" customHeight="1" x14ac:dyDescent="0.2">
      <c r="A24" s="55" t="s">
        <v>75</v>
      </c>
      <c r="B24" s="187" t="s">
        <v>76</v>
      </c>
      <c r="C24" s="55" t="s">
        <v>17</v>
      </c>
      <c r="D24" s="307">
        <v>18.440709999999999</v>
      </c>
      <c r="E24" s="305">
        <v>0</v>
      </c>
      <c r="F24" s="307">
        <v>0</v>
      </c>
      <c r="G24" s="307">
        <v>0</v>
      </c>
      <c r="H24" s="307">
        <v>0</v>
      </c>
      <c r="I24" s="307">
        <v>0</v>
      </c>
      <c r="J24" s="307">
        <v>0</v>
      </c>
      <c r="K24" s="307">
        <v>0</v>
      </c>
      <c r="L24" s="307">
        <v>0</v>
      </c>
      <c r="M24" s="307">
        <v>0</v>
      </c>
      <c r="N24" s="307">
        <v>0</v>
      </c>
      <c r="O24" s="307">
        <v>0</v>
      </c>
      <c r="P24" s="307">
        <v>0</v>
      </c>
      <c r="Q24" s="305">
        <v>0</v>
      </c>
      <c r="R24" s="308">
        <v>18.440709999999999</v>
      </c>
      <c r="S24" s="307">
        <v>0</v>
      </c>
      <c r="T24" s="307">
        <v>0</v>
      </c>
      <c r="U24" s="307">
        <v>0</v>
      </c>
      <c r="V24" s="307">
        <v>0</v>
      </c>
      <c r="W24" s="307">
        <v>0</v>
      </c>
      <c r="X24" s="307">
        <v>0</v>
      </c>
      <c r="Y24" s="307">
        <v>0</v>
      </c>
      <c r="Z24" s="309">
        <v>0</v>
      </c>
      <c r="AA24" s="307">
        <v>0</v>
      </c>
      <c r="AB24" s="307">
        <v>0</v>
      </c>
      <c r="AC24" s="307">
        <v>0</v>
      </c>
      <c r="AD24" s="307">
        <v>0</v>
      </c>
      <c r="AE24" s="307">
        <v>0</v>
      </c>
      <c r="AF24" s="307">
        <v>0</v>
      </c>
      <c r="AG24" s="307">
        <v>0</v>
      </c>
      <c r="AH24" s="307">
        <v>0</v>
      </c>
      <c r="AI24" s="307">
        <v>0</v>
      </c>
      <c r="AJ24" s="307">
        <v>0</v>
      </c>
      <c r="AK24" s="307">
        <v>0</v>
      </c>
      <c r="AL24" s="307">
        <v>0</v>
      </c>
      <c r="AM24" s="307">
        <v>0</v>
      </c>
      <c r="AN24" s="307">
        <v>0</v>
      </c>
      <c r="AO24" s="307">
        <v>0</v>
      </c>
      <c r="AP24" s="307">
        <v>0</v>
      </c>
      <c r="AQ24" s="307">
        <v>0</v>
      </c>
      <c r="AR24" s="307">
        <v>0</v>
      </c>
      <c r="AS24" s="307">
        <v>0</v>
      </c>
      <c r="AT24" s="307">
        <v>0</v>
      </c>
      <c r="AU24" s="307">
        <v>0</v>
      </c>
      <c r="AV24" s="307">
        <v>0</v>
      </c>
      <c r="AW24" s="307">
        <v>0</v>
      </c>
      <c r="AX24" s="307">
        <v>0</v>
      </c>
      <c r="AY24" s="307">
        <v>0</v>
      </c>
      <c r="AZ24" s="307">
        <v>0</v>
      </c>
      <c r="BA24" s="307">
        <v>0</v>
      </c>
      <c r="BB24" s="307">
        <v>0</v>
      </c>
      <c r="BC24" s="307">
        <v>0</v>
      </c>
      <c r="BD24" s="306">
        <v>0</v>
      </c>
      <c r="BE24" s="307">
        <v>3</v>
      </c>
      <c r="BF24" s="307">
        <v>21.440709999999999</v>
      </c>
      <c r="BG24" s="6"/>
      <c r="BJ24" s="7"/>
      <c r="BL24" s="6"/>
    </row>
    <row r="25" spans="1:64" ht="17.100000000000001" customHeight="1" x14ac:dyDescent="0.2">
      <c r="A25" s="55" t="s">
        <v>77</v>
      </c>
      <c r="B25" s="187" t="s">
        <v>78</v>
      </c>
      <c r="C25" s="55" t="s">
        <v>18</v>
      </c>
      <c r="D25" s="307">
        <v>15.14874</v>
      </c>
      <c r="E25" s="305">
        <v>0</v>
      </c>
      <c r="F25" s="307">
        <v>0</v>
      </c>
      <c r="G25" s="307">
        <v>0</v>
      </c>
      <c r="H25" s="307">
        <v>0</v>
      </c>
      <c r="I25" s="307">
        <v>0</v>
      </c>
      <c r="J25" s="307">
        <v>0</v>
      </c>
      <c r="K25" s="307">
        <v>0</v>
      </c>
      <c r="L25" s="307">
        <v>0</v>
      </c>
      <c r="M25" s="307">
        <v>0</v>
      </c>
      <c r="N25" s="307">
        <v>0</v>
      </c>
      <c r="O25" s="307">
        <v>0</v>
      </c>
      <c r="P25" s="307">
        <v>0</v>
      </c>
      <c r="Q25" s="305">
        <v>0.05</v>
      </c>
      <c r="R25" s="307">
        <v>0</v>
      </c>
      <c r="S25" s="308">
        <v>15.098739999999999</v>
      </c>
      <c r="T25" s="307">
        <v>0</v>
      </c>
      <c r="U25" s="307">
        <v>0</v>
      </c>
      <c r="V25" s="307">
        <v>0</v>
      </c>
      <c r="W25" s="307">
        <v>0</v>
      </c>
      <c r="X25" s="307">
        <v>0</v>
      </c>
      <c r="Y25" s="307">
        <v>0</v>
      </c>
      <c r="Z25" s="309">
        <v>0</v>
      </c>
      <c r="AA25" s="307">
        <v>0</v>
      </c>
      <c r="AB25" s="307">
        <v>0</v>
      </c>
      <c r="AC25" s="307">
        <v>0</v>
      </c>
      <c r="AD25" s="307">
        <v>0</v>
      </c>
      <c r="AE25" s="307">
        <v>0</v>
      </c>
      <c r="AF25" s="307">
        <v>0</v>
      </c>
      <c r="AG25" s="307">
        <v>0</v>
      </c>
      <c r="AH25" s="307">
        <v>0</v>
      </c>
      <c r="AI25" s="307">
        <v>0</v>
      </c>
      <c r="AJ25" s="307">
        <v>0</v>
      </c>
      <c r="AK25" s="307">
        <v>0</v>
      </c>
      <c r="AL25" s="307">
        <v>0</v>
      </c>
      <c r="AM25" s="307">
        <v>0</v>
      </c>
      <c r="AN25" s="307">
        <v>0</v>
      </c>
      <c r="AO25" s="307">
        <v>0</v>
      </c>
      <c r="AP25" s="307">
        <v>0</v>
      </c>
      <c r="AQ25" s="307">
        <v>0</v>
      </c>
      <c r="AR25" s="307">
        <v>0</v>
      </c>
      <c r="AS25" s="307">
        <v>0.05</v>
      </c>
      <c r="AT25" s="307">
        <v>0</v>
      </c>
      <c r="AU25" s="307">
        <v>0</v>
      </c>
      <c r="AV25" s="307">
        <v>0</v>
      </c>
      <c r="AW25" s="307">
        <v>0</v>
      </c>
      <c r="AX25" s="307">
        <v>0</v>
      </c>
      <c r="AY25" s="307">
        <v>0</v>
      </c>
      <c r="AZ25" s="307">
        <v>0</v>
      </c>
      <c r="BA25" s="307">
        <v>0</v>
      </c>
      <c r="BB25" s="307">
        <v>0</v>
      </c>
      <c r="BC25" s="307">
        <v>0</v>
      </c>
      <c r="BD25" s="306">
        <v>0.05</v>
      </c>
      <c r="BE25" s="307">
        <v>0.56999999999999917</v>
      </c>
      <c r="BF25" s="307">
        <v>15.718739999999999</v>
      </c>
      <c r="BG25" s="6"/>
      <c r="BJ25" s="7"/>
    </row>
    <row r="26" spans="1:64" ht="17.100000000000001" customHeight="1" x14ac:dyDescent="0.2">
      <c r="A26" s="55" t="s">
        <v>79</v>
      </c>
      <c r="B26" s="187" t="s">
        <v>80</v>
      </c>
      <c r="C26" s="55" t="s">
        <v>19</v>
      </c>
      <c r="D26" s="307">
        <v>107.97192</v>
      </c>
      <c r="E26" s="305">
        <v>0</v>
      </c>
      <c r="F26" s="307">
        <v>0</v>
      </c>
      <c r="G26" s="307">
        <v>0</v>
      </c>
      <c r="H26" s="307">
        <v>0</v>
      </c>
      <c r="I26" s="307">
        <v>0</v>
      </c>
      <c r="J26" s="307">
        <v>0</v>
      </c>
      <c r="K26" s="307">
        <v>0</v>
      </c>
      <c r="L26" s="307">
        <v>0</v>
      </c>
      <c r="M26" s="307">
        <v>0</v>
      </c>
      <c r="N26" s="307">
        <v>0</v>
      </c>
      <c r="O26" s="307">
        <v>0</v>
      </c>
      <c r="P26" s="307">
        <v>0</v>
      </c>
      <c r="Q26" s="305">
        <v>1.9940000000000002</v>
      </c>
      <c r="R26" s="307">
        <v>0</v>
      </c>
      <c r="S26" s="307">
        <v>0</v>
      </c>
      <c r="T26" s="308">
        <v>105.97792</v>
      </c>
      <c r="U26" s="307">
        <v>0</v>
      </c>
      <c r="V26" s="307">
        <v>0</v>
      </c>
      <c r="W26" s="307">
        <v>0</v>
      </c>
      <c r="X26" s="307">
        <v>0</v>
      </c>
      <c r="Y26" s="307">
        <v>0</v>
      </c>
      <c r="Z26" s="309">
        <v>0.94400000000000006</v>
      </c>
      <c r="AA26" s="307">
        <v>0.13400000000000001</v>
      </c>
      <c r="AB26" s="307">
        <v>0</v>
      </c>
      <c r="AC26" s="307">
        <v>0</v>
      </c>
      <c r="AD26" s="307">
        <v>0</v>
      </c>
      <c r="AE26" s="307">
        <v>0</v>
      </c>
      <c r="AF26" s="307">
        <v>0.81</v>
      </c>
      <c r="AG26" s="307">
        <v>0</v>
      </c>
      <c r="AH26" s="307">
        <v>0</v>
      </c>
      <c r="AI26" s="307">
        <v>0</v>
      </c>
      <c r="AJ26" s="307">
        <v>0</v>
      </c>
      <c r="AK26" s="307">
        <v>0</v>
      </c>
      <c r="AL26" s="307">
        <v>0</v>
      </c>
      <c r="AM26" s="307">
        <v>0</v>
      </c>
      <c r="AN26" s="307">
        <v>0</v>
      </c>
      <c r="AO26" s="307">
        <v>0</v>
      </c>
      <c r="AP26" s="307">
        <v>0</v>
      </c>
      <c r="AQ26" s="307">
        <v>0</v>
      </c>
      <c r="AR26" s="307">
        <v>0</v>
      </c>
      <c r="AS26" s="307">
        <v>0</v>
      </c>
      <c r="AT26" s="307">
        <v>1.05</v>
      </c>
      <c r="AU26" s="307">
        <v>0</v>
      </c>
      <c r="AV26" s="307">
        <v>0</v>
      </c>
      <c r="AW26" s="307">
        <v>0</v>
      </c>
      <c r="AX26" s="307">
        <v>0</v>
      </c>
      <c r="AY26" s="307">
        <v>0</v>
      </c>
      <c r="AZ26" s="307">
        <v>0</v>
      </c>
      <c r="BA26" s="307">
        <v>0</v>
      </c>
      <c r="BB26" s="307">
        <v>0</v>
      </c>
      <c r="BC26" s="307">
        <v>0</v>
      </c>
      <c r="BD26" s="306">
        <v>1.9940000000000002</v>
      </c>
      <c r="BE26" s="307">
        <v>-1.9940000000000002</v>
      </c>
      <c r="BF26" s="307">
        <v>105.97792</v>
      </c>
      <c r="BG26" s="6"/>
      <c r="BJ26" s="7"/>
    </row>
    <row r="27" spans="1:64" ht="12.75" customHeight="1" x14ac:dyDescent="0.2">
      <c r="A27" s="55" t="s">
        <v>81</v>
      </c>
      <c r="B27" s="187" t="s">
        <v>83</v>
      </c>
      <c r="C27" s="55" t="s">
        <v>20</v>
      </c>
      <c r="D27" s="307">
        <v>0</v>
      </c>
      <c r="E27" s="305">
        <v>0</v>
      </c>
      <c r="F27" s="307">
        <v>0</v>
      </c>
      <c r="G27" s="307">
        <v>0</v>
      </c>
      <c r="H27" s="307">
        <v>0</v>
      </c>
      <c r="I27" s="307">
        <v>0</v>
      </c>
      <c r="J27" s="307">
        <v>0</v>
      </c>
      <c r="K27" s="307">
        <v>0</v>
      </c>
      <c r="L27" s="307">
        <v>0</v>
      </c>
      <c r="M27" s="307">
        <v>0</v>
      </c>
      <c r="N27" s="307">
        <v>0</v>
      </c>
      <c r="O27" s="307">
        <v>0</v>
      </c>
      <c r="P27" s="307">
        <v>0</v>
      </c>
      <c r="Q27" s="305">
        <v>0</v>
      </c>
      <c r="R27" s="307">
        <v>0</v>
      </c>
      <c r="S27" s="307">
        <v>0</v>
      </c>
      <c r="T27" s="307">
        <v>0</v>
      </c>
      <c r="U27" s="308">
        <v>0</v>
      </c>
      <c r="V27" s="307">
        <v>0</v>
      </c>
      <c r="W27" s="307">
        <v>0</v>
      </c>
      <c r="X27" s="307">
        <v>0</v>
      </c>
      <c r="Y27" s="307">
        <v>0</v>
      </c>
      <c r="Z27" s="309">
        <v>0</v>
      </c>
      <c r="AA27" s="307">
        <v>0</v>
      </c>
      <c r="AB27" s="307">
        <v>0</v>
      </c>
      <c r="AC27" s="307">
        <v>0</v>
      </c>
      <c r="AD27" s="307">
        <v>0</v>
      </c>
      <c r="AE27" s="307">
        <v>0</v>
      </c>
      <c r="AF27" s="307">
        <v>0</v>
      </c>
      <c r="AG27" s="307">
        <v>0</v>
      </c>
      <c r="AH27" s="307">
        <v>0</v>
      </c>
      <c r="AI27" s="307">
        <v>0</v>
      </c>
      <c r="AJ27" s="307">
        <v>0</v>
      </c>
      <c r="AK27" s="307">
        <v>0</v>
      </c>
      <c r="AL27" s="307">
        <v>0</v>
      </c>
      <c r="AM27" s="307">
        <v>0</v>
      </c>
      <c r="AN27" s="307">
        <v>0</v>
      </c>
      <c r="AO27" s="307">
        <v>0</v>
      </c>
      <c r="AP27" s="307">
        <v>0</v>
      </c>
      <c r="AQ27" s="307">
        <v>0</v>
      </c>
      <c r="AR27" s="307">
        <v>0</v>
      </c>
      <c r="AS27" s="307">
        <v>0</v>
      </c>
      <c r="AT27" s="307">
        <v>0</v>
      </c>
      <c r="AU27" s="307">
        <v>0</v>
      </c>
      <c r="AV27" s="307">
        <v>0</v>
      </c>
      <c r="AW27" s="307">
        <v>0</v>
      </c>
      <c r="AX27" s="307">
        <v>0</v>
      </c>
      <c r="AY27" s="307">
        <v>0</v>
      </c>
      <c r="AZ27" s="307">
        <v>0</v>
      </c>
      <c r="BA27" s="307">
        <v>0</v>
      </c>
      <c r="BB27" s="307">
        <v>0</v>
      </c>
      <c r="BC27" s="307">
        <v>0</v>
      </c>
      <c r="BD27" s="306">
        <v>0</v>
      </c>
      <c r="BE27" s="307">
        <v>32.58</v>
      </c>
      <c r="BF27" s="307">
        <v>32.58</v>
      </c>
      <c r="BG27" s="6"/>
      <c r="BJ27" s="7"/>
    </row>
    <row r="28" spans="1:64" ht="20.399999999999999" x14ac:dyDescent="0.2">
      <c r="A28" s="55" t="s">
        <v>82</v>
      </c>
      <c r="B28" s="187" t="s">
        <v>85</v>
      </c>
      <c r="C28" s="55" t="s">
        <v>21</v>
      </c>
      <c r="D28" s="307">
        <v>118.44119600000001</v>
      </c>
      <c r="E28" s="305">
        <v>0</v>
      </c>
      <c r="F28" s="307">
        <v>0</v>
      </c>
      <c r="G28" s="307">
        <v>0</v>
      </c>
      <c r="H28" s="307">
        <v>0</v>
      </c>
      <c r="I28" s="307">
        <v>0</v>
      </c>
      <c r="J28" s="307">
        <v>0</v>
      </c>
      <c r="K28" s="307">
        <v>0</v>
      </c>
      <c r="L28" s="307">
        <v>0</v>
      </c>
      <c r="M28" s="307">
        <v>0</v>
      </c>
      <c r="N28" s="307">
        <v>0</v>
      </c>
      <c r="O28" s="307">
        <v>0</v>
      </c>
      <c r="P28" s="307">
        <v>0</v>
      </c>
      <c r="Q28" s="305">
        <v>0.11</v>
      </c>
      <c r="R28" s="307">
        <v>0</v>
      </c>
      <c r="S28" s="307">
        <v>0</v>
      </c>
      <c r="T28" s="307">
        <v>0</v>
      </c>
      <c r="U28" s="307">
        <v>0</v>
      </c>
      <c r="V28" s="308">
        <v>118.33119600000001</v>
      </c>
      <c r="W28" s="307">
        <v>0</v>
      </c>
      <c r="X28" s="307">
        <v>0</v>
      </c>
      <c r="Y28" s="307">
        <v>0</v>
      </c>
      <c r="Z28" s="309">
        <v>0</v>
      </c>
      <c r="AA28" s="307">
        <v>0</v>
      </c>
      <c r="AB28" s="307">
        <v>0</v>
      </c>
      <c r="AC28" s="307">
        <v>0</v>
      </c>
      <c r="AD28" s="307">
        <v>0</v>
      </c>
      <c r="AE28" s="307">
        <v>0</v>
      </c>
      <c r="AF28" s="307">
        <v>0</v>
      </c>
      <c r="AG28" s="307">
        <v>0</v>
      </c>
      <c r="AH28" s="307">
        <v>0</v>
      </c>
      <c r="AI28" s="307">
        <v>0</v>
      </c>
      <c r="AJ28" s="307">
        <v>0</v>
      </c>
      <c r="AK28" s="307">
        <v>0</v>
      </c>
      <c r="AL28" s="307">
        <v>0</v>
      </c>
      <c r="AM28" s="307">
        <v>0</v>
      </c>
      <c r="AN28" s="307">
        <v>0</v>
      </c>
      <c r="AO28" s="307">
        <v>0</v>
      </c>
      <c r="AP28" s="307">
        <v>0</v>
      </c>
      <c r="AQ28" s="307">
        <v>0</v>
      </c>
      <c r="AR28" s="307">
        <v>0</v>
      </c>
      <c r="AS28" s="307">
        <v>0.06</v>
      </c>
      <c r="AT28" s="307">
        <v>0</v>
      </c>
      <c r="AU28" s="307">
        <v>0.05</v>
      </c>
      <c r="AV28" s="307">
        <v>0</v>
      </c>
      <c r="AW28" s="307">
        <v>0</v>
      </c>
      <c r="AX28" s="307">
        <v>0</v>
      </c>
      <c r="AY28" s="307">
        <v>0</v>
      </c>
      <c r="AZ28" s="307">
        <v>0</v>
      </c>
      <c r="BA28" s="307">
        <v>0</v>
      </c>
      <c r="BB28" s="307">
        <v>0</v>
      </c>
      <c r="BC28" s="307">
        <v>0</v>
      </c>
      <c r="BD28" s="306">
        <v>0.11</v>
      </c>
      <c r="BE28" s="307">
        <v>4.9723200000000043</v>
      </c>
      <c r="BF28" s="307">
        <v>123.41351600000002</v>
      </c>
      <c r="BG28" s="6"/>
      <c r="BJ28" s="7"/>
    </row>
    <row r="29" spans="1:64" ht="20.399999999999999" x14ac:dyDescent="0.2">
      <c r="A29" s="55" t="s">
        <v>84</v>
      </c>
      <c r="B29" s="187" t="s">
        <v>87</v>
      </c>
      <c r="C29" s="55" t="s">
        <v>22</v>
      </c>
      <c r="D29" s="307">
        <v>38.25376</v>
      </c>
      <c r="E29" s="305">
        <v>0</v>
      </c>
      <c r="F29" s="307">
        <v>0</v>
      </c>
      <c r="G29" s="307">
        <v>0</v>
      </c>
      <c r="H29" s="307">
        <v>0</v>
      </c>
      <c r="I29" s="307">
        <v>0</v>
      </c>
      <c r="J29" s="307">
        <v>0</v>
      </c>
      <c r="K29" s="307">
        <v>0</v>
      </c>
      <c r="L29" s="307">
        <v>0</v>
      </c>
      <c r="M29" s="307">
        <v>0</v>
      </c>
      <c r="N29" s="307">
        <v>0</v>
      </c>
      <c r="O29" s="307">
        <v>0</v>
      </c>
      <c r="P29" s="307">
        <v>0</v>
      </c>
      <c r="Q29" s="305">
        <v>1.22</v>
      </c>
      <c r="R29" s="307">
        <v>0</v>
      </c>
      <c r="S29" s="307">
        <v>0</v>
      </c>
      <c r="T29" s="307">
        <v>0</v>
      </c>
      <c r="U29" s="307">
        <v>0</v>
      </c>
      <c r="V29" s="307">
        <v>1.1499999999999999</v>
      </c>
      <c r="W29" s="308">
        <v>37.033760000000001</v>
      </c>
      <c r="X29" s="307">
        <v>0</v>
      </c>
      <c r="Y29" s="307">
        <v>0</v>
      </c>
      <c r="Z29" s="309">
        <v>0.02</v>
      </c>
      <c r="AA29" s="307">
        <v>0</v>
      </c>
      <c r="AB29" s="307">
        <v>0</v>
      </c>
      <c r="AC29" s="307">
        <v>0</v>
      </c>
      <c r="AD29" s="307">
        <v>0.02</v>
      </c>
      <c r="AE29" s="307">
        <v>0</v>
      </c>
      <c r="AF29" s="307">
        <v>0</v>
      </c>
      <c r="AG29" s="307">
        <v>0</v>
      </c>
      <c r="AH29" s="307">
        <v>0</v>
      </c>
      <c r="AI29" s="307">
        <v>0</v>
      </c>
      <c r="AJ29" s="307">
        <v>0</v>
      </c>
      <c r="AK29" s="307">
        <v>0</v>
      </c>
      <c r="AL29" s="307">
        <v>0</v>
      </c>
      <c r="AM29" s="307">
        <v>0</v>
      </c>
      <c r="AN29" s="307">
        <v>0</v>
      </c>
      <c r="AO29" s="307">
        <v>0</v>
      </c>
      <c r="AP29" s="307">
        <v>0</v>
      </c>
      <c r="AQ29" s="307">
        <v>0</v>
      </c>
      <c r="AR29" s="307">
        <v>0</v>
      </c>
      <c r="AS29" s="307">
        <v>0</v>
      </c>
      <c r="AT29" s="307">
        <v>0</v>
      </c>
      <c r="AU29" s="307">
        <v>0.05</v>
      </c>
      <c r="AV29" s="307">
        <v>0</v>
      </c>
      <c r="AW29" s="307">
        <v>0</v>
      </c>
      <c r="AX29" s="307">
        <v>0</v>
      </c>
      <c r="AY29" s="307">
        <v>0</v>
      </c>
      <c r="AZ29" s="307">
        <v>0</v>
      </c>
      <c r="BA29" s="307">
        <v>0</v>
      </c>
      <c r="BB29" s="307">
        <v>0</v>
      </c>
      <c r="BC29" s="307">
        <v>0</v>
      </c>
      <c r="BD29" s="306">
        <v>1.22</v>
      </c>
      <c r="BE29" s="307">
        <v>4.2499999999999991</v>
      </c>
      <c r="BF29" s="307">
        <v>42.50376</v>
      </c>
      <c r="BG29" s="6"/>
      <c r="BJ29" s="7"/>
    </row>
    <row r="30" spans="1:64" ht="20.399999999999999" x14ac:dyDescent="0.2">
      <c r="A30" s="55" t="s">
        <v>86</v>
      </c>
      <c r="B30" s="187" t="s">
        <v>89</v>
      </c>
      <c r="C30" s="55" t="s">
        <v>23</v>
      </c>
      <c r="D30" s="307">
        <v>0</v>
      </c>
      <c r="E30" s="305">
        <v>0</v>
      </c>
      <c r="F30" s="307">
        <v>0</v>
      </c>
      <c r="G30" s="307">
        <v>0</v>
      </c>
      <c r="H30" s="307">
        <v>0</v>
      </c>
      <c r="I30" s="307">
        <v>0</v>
      </c>
      <c r="J30" s="307">
        <v>0</v>
      </c>
      <c r="K30" s="307">
        <v>0</v>
      </c>
      <c r="L30" s="307">
        <v>0</v>
      </c>
      <c r="M30" s="307">
        <v>0</v>
      </c>
      <c r="N30" s="307">
        <v>0</v>
      </c>
      <c r="O30" s="307">
        <v>0</v>
      </c>
      <c r="P30" s="307">
        <v>0</v>
      </c>
      <c r="Q30" s="305">
        <v>0</v>
      </c>
      <c r="R30" s="307">
        <v>0</v>
      </c>
      <c r="S30" s="307">
        <v>0</v>
      </c>
      <c r="T30" s="307">
        <v>0</v>
      </c>
      <c r="U30" s="307">
        <v>0</v>
      </c>
      <c r="V30" s="307">
        <v>0</v>
      </c>
      <c r="W30" s="307">
        <v>0</v>
      </c>
      <c r="X30" s="308">
        <v>0</v>
      </c>
      <c r="Y30" s="307">
        <v>0</v>
      </c>
      <c r="Z30" s="309">
        <v>0</v>
      </c>
      <c r="AA30" s="307">
        <v>0</v>
      </c>
      <c r="AB30" s="307">
        <v>0</v>
      </c>
      <c r="AC30" s="307">
        <v>0</v>
      </c>
      <c r="AD30" s="307">
        <v>0</v>
      </c>
      <c r="AE30" s="307">
        <v>0</v>
      </c>
      <c r="AF30" s="307">
        <v>0</v>
      </c>
      <c r="AG30" s="307">
        <v>0</v>
      </c>
      <c r="AH30" s="307">
        <v>0</v>
      </c>
      <c r="AI30" s="307">
        <v>0</v>
      </c>
      <c r="AJ30" s="307">
        <v>0</v>
      </c>
      <c r="AK30" s="307">
        <v>0</v>
      </c>
      <c r="AL30" s="307">
        <v>0</v>
      </c>
      <c r="AM30" s="307">
        <v>0</v>
      </c>
      <c r="AN30" s="307">
        <v>0</v>
      </c>
      <c r="AO30" s="307">
        <v>0</v>
      </c>
      <c r="AP30" s="307">
        <v>0</v>
      </c>
      <c r="AQ30" s="307">
        <v>0</v>
      </c>
      <c r="AR30" s="307">
        <v>0</v>
      </c>
      <c r="AS30" s="307">
        <v>0</v>
      </c>
      <c r="AT30" s="307">
        <v>0</v>
      </c>
      <c r="AU30" s="307">
        <v>0</v>
      </c>
      <c r="AV30" s="307">
        <v>0</v>
      </c>
      <c r="AW30" s="307">
        <v>0</v>
      </c>
      <c r="AX30" s="307">
        <v>0</v>
      </c>
      <c r="AY30" s="307">
        <v>0</v>
      </c>
      <c r="AZ30" s="307">
        <v>0</v>
      </c>
      <c r="BA30" s="307">
        <v>0</v>
      </c>
      <c r="BB30" s="307">
        <v>0</v>
      </c>
      <c r="BC30" s="307">
        <v>0</v>
      </c>
      <c r="BD30" s="306">
        <v>0</v>
      </c>
      <c r="BE30" s="307">
        <v>0</v>
      </c>
      <c r="BF30" s="307">
        <v>0</v>
      </c>
      <c r="BG30" s="6"/>
      <c r="BJ30" s="7"/>
    </row>
    <row r="31" spans="1:64" ht="20.399999999999999" x14ac:dyDescent="0.2">
      <c r="A31" s="55" t="s">
        <v>88</v>
      </c>
      <c r="B31" s="187" t="s">
        <v>114</v>
      </c>
      <c r="C31" s="55" t="s">
        <v>46</v>
      </c>
      <c r="D31" s="307">
        <v>0</v>
      </c>
      <c r="E31" s="305">
        <v>0</v>
      </c>
      <c r="F31" s="307">
        <v>0</v>
      </c>
      <c r="G31" s="307">
        <v>0</v>
      </c>
      <c r="H31" s="307">
        <v>0</v>
      </c>
      <c r="I31" s="307">
        <v>0</v>
      </c>
      <c r="J31" s="307">
        <v>0</v>
      </c>
      <c r="K31" s="307">
        <v>0</v>
      </c>
      <c r="L31" s="307">
        <v>0</v>
      </c>
      <c r="M31" s="307">
        <v>0</v>
      </c>
      <c r="N31" s="307">
        <v>0</v>
      </c>
      <c r="O31" s="307">
        <v>0</v>
      </c>
      <c r="P31" s="307">
        <v>0</v>
      </c>
      <c r="Q31" s="305">
        <v>0</v>
      </c>
      <c r="R31" s="307">
        <v>0</v>
      </c>
      <c r="S31" s="307">
        <v>0</v>
      </c>
      <c r="T31" s="307">
        <v>0</v>
      </c>
      <c r="U31" s="307">
        <v>0</v>
      </c>
      <c r="V31" s="307">
        <v>0</v>
      </c>
      <c r="W31" s="307">
        <v>0</v>
      </c>
      <c r="X31" s="307">
        <v>0</v>
      </c>
      <c r="Y31" s="308">
        <v>0</v>
      </c>
      <c r="Z31" s="309">
        <v>0</v>
      </c>
      <c r="AA31" s="307">
        <v>0</v>
      </c>
      <c r="AB31" s="307">
        <v>0</v>
      </c>
      <c r="AC31" s="307">
        <v>0</v>
      </c>
      <c r="AD31" s="307">
        <v>0</v>
      </c>
      <c r="AE31" s="307">
        <v>0</v>
      </c>
      <c r="AF31" s="307">
        <v>0</v>
      </c>
      <c r="AG31" s="307">
        <v>0</v>
      </c>
      <c r="AH31" s="307">
        <v>0</v>
      </c>
      <c r="AI31" s="307">
        <v>0</v>
      </c>
      <c r="AJ31" s="307">
        <v>0</v>
      </c>
      <c r="AK31" s="307">
        <v>0</v>
      </c>
      <c r="AL31" s="307">
        <v>0</v>
      </c>
      <c r="AM31" s="307">
        <v>0</v>
      </c>
      <c r="AN31" s="307">
        <v>0</v>
      </c>
      <c r="AO31" s="307">
        <v>0</v>
      </c>
      <c r="AP31" s="307">
        <v>0</v>
      </c>
      <c r="AQ31" s="307">
        <v>0</v>
      </c>
      <c r="AR31" s="307">
        <v>0</v>
      </c>
      <c r="AS31" s="307">
        <v>0</v>
      </c>
      <c r="AT31" s="307">
        <v>0</v>
      </c>
      <c r="AU31" s="307">
        <v>0</v>
      </c>
      <c r="AV31" s="307">
        <v>0</v>
      </c>
      <c r="AW31" s="307">
        <v>0</v>
      </c>
      <c r="AX31" s="307">
        <v>0</v>
      </c>
      <c r="AY31" s="307">
        <v>0</v>
      </c>
      <c r="AZ31" s="307">
        <v>0</v>
      </c>
      <c r="BA31" s="307">
        <v>0</v>
      </c>
      <c r="BB31" s="307">
        <v>0</v>
      </c>
      <c r="BC31" s="307">
        <v>0</v>
      </c>
      <c r="BD31" s="306">
        <v>0</v>
      </c>
      <c r="BE31" s="307">
        <v>0</v>
      </c>
      <c r="BF31" s="307">
        <v>0</v>
      </c>
      <c r="BG31" s="6"/>
      <c r="BJ31" s="7"/>
    </row>
    <row r="32" spans="1:64" s="151" customFormat="1" ht="30.6" x14ac:dyDescent="0.2">
      <c r="A32" s="55" t="s">
        <v>90</v>
      </c>
      <c r="B32" s="187" t="s">
        <v>144</v>
      </c>
      <c r="C32" s="55" t="s">
        <v>24</v>
      </c>
      <c r="D32" s="312">
        <v>626.71243900000002</v>
      </c>
      <c r="E32" s="305">
        <v>0</v>
      </c>
      <c r="F32" s="306">
        <v>0</v>
      </c>
      <c r="G32" s="306">
        <v>0</v>
      </c>
      <c r="H32" s="306">
        <v>0</v>
      </c>
      <c r="I32" s="306">
        <v>0</v>
      </c>
      <c r="J32" s="306">
        <v>0</v>
      </c>
      <c r="K32" s="306">
        <v>0</v>
      </c>
      <c r="L32" s="306">
        <v>0</v>
      </c>
      <c r="M32" s="306">
        <v>0</v>
      </c>
      <c r="N32" s="306">
        <v>0</v>
      </c>
      <c r="O32" s="306">
        <v>0</v>
      </c>
      <c r="P32" s="306">
        <v>0</v>
      </c>
      <c r="Q32" s="305">
        <v>1.6873200000000002</v>
      </c>
      <c r="R32" s="306">
        <v>0</v>
      </c>
      <c r="S32" s="306">
        <v>0</v>
      </c>
      <c r="T32" s="306">
        <v>0</v>
      </c>
      <c r="U32" s="306">
        <v>0</v>
      </c>
      <c r="V32" s="306">
        <v>0.65132000000000001</v>
      </c>
      <c r="W32" s="306">
        <v>0</v>
      </c>
      <c r="X32" s="306">
        <v>0</v>
      </c>
      <c r="Y32" s="306">
        <v>0</v>
      </c>
      <c r="Z32" s="304">
        <v>625.02511900000002</v>
      </c>
      <c r="AA32" s="306">
        <v>1.839999999999975</v>
      </c>
      <c r="AB32" s="306">
        <v>0</v>
      </c>
      <c r="AC32" s="306">
        <v>0</v>
      </c>
      <c r="AD32" s="306">
        <v>0</v>
      </c>
      <c r="AE32" s="306">
        <v>9.9999999999994316E-2</v>
      </c>
      <c r="AF32" s="306">
        <v>0</v>
      </c>
      <c r="AG32" s="306">
        <v>0</v>
      </c>
      <c r="AH32" s="306">
        <v>0</v>
      </c>
      <c r="AI32" s="306">
        <v>0</v>
      </c>
      <c r="AJ32" s="306">
        <v>0</v>
      </c>
      <c r="AK32" s="306">
        <v>0</v>
      </c>
      <c r="AL32" s="306">
        <v>0</v>
      </c>
      <c r="AM32" s="306">
        <v>0</v>
      </c>
      <c r="AN32" s="306">
        <v>0</v>
      </c>
      <c r="AO32" s="306">
        <v>0</v>
      </c>
      <c r="AP32" s="306">
        <v>0</v>
      </c>
      <c r="AQ32" s="306">
        <v>0</v>
      </c>
      <c r="AR32" s="306">
        <v>0</v>
      </c>
      <c r="AS32" s="306">
        <v>0.1</v>
      </c>
      <c r="AT32" s="306">
        <v>0.6</v>
      </c>
      <c r="AU32" s="306">
        <v>0.33600000000000002</v>
      </c>
      <c r="AV32" s="306">
        <v>0</v>
      </c>
      <c r="AW32" s="306">
        <v>0</v>
      </c>
      <c r="AX32" s="306">
        <v>0</v>
      </c>
      <c r="AY32" s="306">
        <v>0</v>
      </c>
      <c r="AZ32" s="306">
        <v>0</v>
      </c>
      <c r="BA32" s="306">
        <v>0</v>
      </c>
      <c r="BB32" s="306">
        <v>0</v>
      </c>
      <c r="BC32" s="306">
        <v>0</v>
      </c>
      <c r="BD32" s="306">
        <v>1.6873200000000002</v>
      </c>
      <c r="BE32" s="306">
        <v>150.92668</v>
      </c>
      <c r="BF32" s="306">
        <v>777.63911900000005</v>
      </c>
      <c r="BG32" s="6"/>
      <c r="BI32" s="8"/>
      <c r="BJ32" s="7"/>
    </row>
    <row r="33" spans="1:62" s="9" customFormat="1" x14ac:dyDescent="0.25">
      <c r="A33" s="55"/>
      <c r="B33" s="88" t="s">
        <v>174</v>
      </c>
      <c r="C33" s="55"/>
      <c r="D33" s="313"/>
      <c r="E33" s="305"/>
      <c r="F33" s="313"/>
      <c r="G33" s="313"/>
      <c r="H33" s="313"/>
      <c r="I33" s="313"/>
      <c r="J33" s="313"/>
      <c r="K33" s="313"/>
      <c r="L33" s="313"/>
      <c r="M33" s="313"/>
      <c r="N33" s="313"/>
      <c r="O33" s="313"/>
      <c r="P33" s="313"/>
      <c r="Q33" s="305"/>
      <c r="R33" s="313"/>
      <c r="S33" s="313"/>
      <c r="T33" s="313"/>
      <c r="U33" s="313"/>
      <c r="V33" s="313"/>
      <c r="W33" s="313"/>
      <c r="X33" s="313"/>
      <c r="Y33" s="313"/>
      <c r="Z33" s="305"/>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06"/>
      <c r="BE33" s="313"/>
      <c r="BF33" s="313"/>
      <c r="BG33" s="6"/>
      <c r="BI33" s="45"/>
      <c r="BJ33" s="7"/>
    </row>
    <row r="34" spans="1:62" ht="17.100000000000001" customHeight="1" x14ac:dyDescent="0.2">
      <c r="A34" s="55" t="s">
        <v>200</v>
      </c>
      <c r="B34" s="187" t="s">
        <v>91</v>
      </c>
      <c r="C34" s="55" t="s">
        <v>31</v>
      </c>
      <c r="D34" s="307">
        <v>348.44547999999998</v>
      </c>
      <c r="E34" s="305">
        <v>0</v>
      </c>
      <c r="F34" s="307">
        <v>0</v>
      </c>
      <c r="G34" s="307">
        <v>0</v>
      </c>
      <c r="H34" s="307">
        <v>0</v>
      </c>
      <c r="I34" s="307">
        <v>0</v>
      </c>
      <c r="J34" s="307">
        <v>0</v>
      </c>
      <c r="K34" s="307">
        <v>0</v>
      </c>
      <c r="L34" s="307">
        <v>0</v>
      </c>
      <c r="M34" s="307">
        <v>0</v>
      </c>
      <c r="N34" s="307">
        <v>0</v>
      </c>
      <c r="O34" s="307">
        <v>0</v>
      </c>
      <c r="P34" s="307">
        <v>0</v>
      </c>
      <c r="Q34" s="305">
        <v>8.2000000000000003E-2</v>
      </c>
      <c r="R34" s="307">
        <v>0</v>
      </c>
      <c r="S34" s="307">
        <v>0</v>
      </c>
      <c r="T34" s="307">
        <v>0</v>
      </c>
      <c r="U34" s="307">
        <v>0</v>
      </c>
      <c r="V34" s="307">
        <v>0</v>
      </c>
      <c r="W34" s="307">
        <v>0</v>
      </c>
      <c r="X34" s="307">
        <v>0</v>
      </c>
      <c r="Y34" s="307">
        <v>0</v>
      </c>
      <c r="Z34" s="305">
        <v>0</v>
      </c>
      <c r="AA34" s="308">
        <v>348.36347999999998</v>
      </c>
      <c r="AB34" s="307">
        <v>0</v>
      </c>
      <c r="AC34" s="307">
        <v>0</v>
      </c>
      <c r="AD34" s="307">
        <v>0</v>
      </c>
      <c r="AE34" s="307">
        <v>0</v>
      </c>
      <c r="AF34" s="307">
        <v>0</v>
      </c>
      <c r="AG34" s="307">
        <v>0</v>
      </c>
      <c r="AH34" s="307">
        <v>0</v>
      </c>
      <c r="AI34" s="307">
        <v>0</v>
      </c>
      <c r="AJ34" s="307">
        <v>0</v>
      </c>
      <c r="AK34" s="307">
        <v>0</v>
      </c>
      <c r="AL34" s="307">
        <v>0</v>
      </c>
      <c r="AM34" s="307">
        <v>0</v>
      </c>
      <c r="AN34" s="307">
        <v>0</v>
      </c>
      <c r="AO34" s="307">
        <v>0</v>
      </c>
      <c r="AP34" s="307">
        <v>0</v>
      </c>
      <c r="AQ34" s="307">
        <v>0</v>
      </c>
      <c r="AR34" s="307">
        <v>0</v>
      </c>
      <c r="AS34" s="307">
        <v>0</v>
      </c>
      <c r="AT34" s="307">
        <v>0</v>
      </c>
      <c r="AU34" s="307">
        <v>8.2000000000000003E-2</v>
      </c>
      <c r="AV34" s="307">
        <v>0</v>
      </c>
      <c r="AW34" s="307">
        <v>0</v>
      </c>
      <c r="AX34" s="307">
        <v>0</v>
      </c>
      <c r="AY34" s="307">
        <v>0</v>
      </c>
      <c r="AZ34" s="307">
        <v>0</v>
      </c>
      <c r="BA34" s="307">
        <v>0</v>
      </c>
      <c r="BB34" s="307">
        <v>0</v>
      </c>
      <c r="BC34" s="307">
        <v>0</v>
      </c>
      <c r="BD34" s="306">
        <v>8.2000000000000003E-2</v>
      </c>
      <c r="BE34" s="307">
        <v>94.841999999999956</v>
      </c>
      <c r="BF34" s="307">
        <v>443.28747999999996</v>
      </c>
      <c r="BG34" s="6"/>
      <c r="BJ34" s="7"/>
    </row>
    <row r="35" spans="1:62" ht="17.100000000000001" customHeight="1" x14ac:dyDescent="0.2">
      <c r="A35" s="55" t="s">
        <v>200</v>
      </c>
      <c r="B35" s="187" t="s">
        <v>92</v>
      </c>
      <c r="C35" s="55" t="s">
        <v>32</v>
      </c>
      <c r="D35" s="307">
        <v>51.248221999999998</v>
      </c>
      <c r="E35" s="305">
        <v>0</v>
      </c>
      <c r="F35" s="307">
        <v>0</v>
      </c>
      <c r="G35" s="307">
        <v>0</v>
      </c>
      <c r="H35" s="307">
        <v>0</v>
      </c>
      <c r="I35" s="307">
        <v>0</v>
      </c>
      <c r="J35" s="307">
        <v>0</v>
      </c>
      <c r="K35" s="307">
        <v>0</v>
      </c>
      <c r="L35" s="307">
        <v>0</v>
      </c>
      <c r="M35" s="307">
        <v>0</v>
      </c>
      <c r="N35" s="307">
        <v>0</v>
      </c>
      <c r="O35" s="307">
        <v>0</v>
      </c>
      <c r="P35" s="307">
        <v>0</v>
      </c>
      <c r="Q35" s="305">
        <v>1.6171000000000002</v>
      </c>
      <c r="R35" s="307">
        <v>0</v>
      </c>
      <c r="S35" s="307">
        <v>0</v>
      </c>
      <c r="T35" s="307">
        <v>0</v>
      </c>
      <c r="U35" s="307">
        <v>0</v>
      </c>
      <c r="V35" s="307">
        <v>0</v>
      </c>
      <c r="W35" s="307">
        <v>0</v>
      </c>
      <c r="X35" s="307">
        <v>0</v>
      </c>
      <c r="Y35" s="307">
        <v>0</v>
      </c>
      <c r="Z35" s="305">
        <v>1.2400000000000002</v>
      </c>
      <c r="AA35" s="307">
        <v>1.1400000000000001</v>
      </c>
      <c r="AB35" s="308">
        <v>49.631121999999998</v>
      </c>
      <c r="AC35" s="307">
        <v>0</v>
      </c>
      <c r="AD35" s="307">
        <v>0</v>
      </c>
      <c r="AE35" s="307">
        <v>0.1</v>
      </c>
      <c r="AF35" s="307">
        <v>0</v>
      </c>
      <c r="AG35" s="307">
        <v>0</v>
      </c>
      <c r="AH35" s="307">
        <v>0</v>
      </c>
      <c r="AI35" s="307">
        <v>0</v>
      </c>
      <c r="AJ35" s="307">
        <v>0</v>
      </c>
      <c r="AK35" s="307">
        <v>0</v>
      </c>
      <c r="AL35" s="307">
        <v>0</v>
      </c>
      <c r="AM35" s="307">
        <v>0</v>
      </c>
      <c r="AN35" s="307">
        <v>0</v>
      </c>
      <c r="AO35" s="307">
        <v>0</v>
      </c>
      <c r="AP35" s="307">
        <v>0</v>
      </c>
      <c r="AQ35" s="307">
        <v>0</v>
      </c>
      <c r="AR35" s="307">
        <v>0</v>
      </c>
      <c r="AS35" s="307">
        <v>0</v>
      </c>
      <c r="AT35" s="307">
        <v>0.3</v>
      </c>
      <c r="AU35" s="307">
        <v>7.7100000000000002E-2</v>
      </c>
      <c r="AV35" s="307">
        <v>0</v>
      </c>
      <c r="AW35" s="307">
        <v>0</v>
      </c>
      <c r="AX35" s="307">
        <v>0</v>
      </c>
      <c r="AY35" s="307">
        <v>0</v>
      </c>
      <c r="AZ35" s="307">
        <v>0</v>
      </c>
      <c r="BA35" s="307">
        <v>0</v>
      </c>
      <c r="BB35" s="307">
        <v>0</v>
      </c>
      <c r="BC35" s="307">
        <v>0</v>
      </c>
      <c r="BD35" s="306">
        <v>1.6171000000000002</v>
      </c>
      <c r="BE35" s="307">
        <v>5.8228999999999989</v>
      </c>
      <c r="BF35" s="307">
        <v>57.071121999999995</v>
      </c>
      <c r="BG35" s="6"/>
      <c r="BJ35" s="7"/>
    </row>
    <row r="36" spans="1:62" ht="20.399999999999999" x14ac:dyDescent="0.2">
      <c r="A36" s="55" t="s">
        <v>200</v>
      </c>
      <c r="B36" s="187" t="s">
        <v>211</v>
      </c>
      <c r="C36" s="55" t="s">
        <v>25</v>
      </c>
      <c r="D36" s="307">
        <v>10.065569999999999</v>
      </c>
      <c r="E36" s="305">
        <v>0</v>
      </c>
      <c r="F36" s="307">
        <v>0</v>
      </c>
      <c r="G36" s="307">
        <v>0</v>
      </c>
      <c r="H36" s="307">
        <v>0</v>
      </c>
      <c r="I36" s="307">
        <v>0</v>
      </c>
      <c r="J36" s="307">
        <v>0</v>
      </c>
      <c r="K36" s="307">
        <v>0</v>
      </c>
      <c r="L36" s="307">
        <v>0</v>
      </c>
      <c r="M36" s="307">
        <v>0</v>
      </c>
      <c r="N36" s="307">
        <v>0</v>
      </c>
      <c r="O36" s="307">
        <v>0</v>
      </c>
      <c r="P36" s="307">
        <v>0</v>
      </c>
      <c r="Q36" s="305">
        <v>0</v>
      </c>
      <c r="R36" s="307">
        <v>0</v>
      </c>
      <c r="S36" s="307">
        <v>0</v>
      </c>
      <c r="T36" s="307">
        <v>0</v>
      </c>
      <c r="U36" s="307">
        <v>0</v>
      </c>
      <c r="V36" s="307">
        <v>0</v>
      </c>
      <c r="W36" s="307">
        <v>0</v>
      </c>
      <c r="X36" s="307">
        <v>0</v>
      </c>
      <c r="Y36" s="307">
        <v>0</v>
      </c>
      <c r="Z36" s="305">
        <v>0</v>
      </c>
      <c r="AA36" s="307">
        <v>0</v>
      </c>
      <c r="AB36" s="307">
        <v>0</v>
      </c>
      <c r="AC36" s="308">
        <v>10.065569999999999</v>
      </c>
      <c r="AD36" s="307">
        <v>0</v>
      </c>
      <c r="AE36" s="307">
        <v>0</v>
      </c>
      <c r="AF36" s="307">
        <v>0</v>
      </c>
      <c r="AG36" s="307">
        <v>0</v>
      </c>
      <c r="AH36" s="307">
        <v>0</v>
      </c>
      <c r="AI36" s="307">
        <v>0</v>
      </c>
      <c r="AJ36" s="307">
        <v>0</v>
      </c>
      <c r="AK36" s="307">
        <v>0</v>
      </c>
      <c r="AL36" s="307">
        <v>0</v>
      </c>
      <c r="AM36" s="307">
        <v>0</v>
      </c>
      <c r="AN36" s="307">
        <v>0</v>
      </c>
      <c r="AO36" s="307">
        <v>0</v>
      </c>
      <c r="AP36" s="307">
        <v>0</v>
      </c>
      <c r="AQ36" s="307">
        <v>0</v>
      </c>
      <c r="AR36" s="307">
        <v>0</v>
      </c>
      <c r="AS36" s="307">
        <v>0</v>
      </c>
      <c r="AT36" s="307">
        <v>0</v>
      </c>
      <c r="AU36" s="307">
        <v>0</v>
      </c>
      <c r="AV36" s="307">
        <v>0</v>
      </c>
      <c r="AW36" s="307">
        <v>0</v>
      </c>
      <c r="AX36" s="307">
        <v>0</v>
      </c>
      <c r="AY36" s="307">
        <v>0</v>
      </c>
      <c r="AZ36" s="307">
        <v>0</v>
      </c>
      <c r="BA36" s="307">
        <v>0</v>
      </c>
      <c r="BB36" s="307">
        <v>0</v>
      </c>
      <c r="BC36" s="307">
        <v>0</v>
      </c>
      <c r="BD36" s="306">
        <v>0</v>
      </c>
      <c r="BE36" s="307">
        <v>0</v>
      </c>
      <c r="BF36" s="307">
        <v>10.065569999999999</v>
      </c>
      <c r="BG36" s="6"/>
      <c r="BJ36" s="7"/>
    </row>
    <row r="37" spans="1:62" ht="20.399999999999999" x14ac:dyDescent="0.2">
      <c r="A37" s="55" t="s">
        <v>200</v>
      </c>
      <c r="B37" s="187" t="s">
        <v>212</v>
      </c>
      <c r="C37" s="55" t="s">
        <v>26</v>
      </c>
      <c r="D37" s="307">
        <v>23.170800000000003</v>
      </c>
      <c r="E37" s="305">
        <v>0</v>
      </c>
      <c r="F37" s="307">
        <v>0</v>
      </c>
      <c r="G37" s="307">
        <v>0</v>
      </c>
      <c r="H37" s="307">
        <v>0</v>
      </c>
      <c r="I37" s="307">
        <v>0</v>
      </c>
      <c r="J37" s="307">
        <v>0</v>
      </c>
      <c r="K37" s="307">
        <v>0</v>
      </c>
      <c r="L37" s="307">
        <v>0</v>
      </c>
      <c r="M37" s="307">
        <v>0</v>
      </c>
      <c r="N37" s="307">
        <v>0</v>
      </c>
      <c r="O37" s="307">
        <v>0</v>
      </c>
      <c r="P37" s="307">
        <v>0</v>
      </c>
      <c r="Q37" s="305">
        <v>4.8500000000000001E-2</v>
      </c>
      <c r="R37" s="307">
        <v>0</v>
      </c>
      <c r="S37" s="307">
        <v>0</v>
      </c>
      <c r="T37" s="307">
        <v>0</v>
      </c>
      <c r="U37" s="307">
        <v>0</v>
      </c>
      <c r="V37" s="307">
        <v>0</v>
      </c>
      <c r="W37" s="307">
        <v>0</v>
      </c>
      <c r="X37" s="307">
        <v>0</v>
      </c>
      <c r="Y37" s="307">
        <v>0</v>
      </c>
      <c r="Z37" s="305">
        <v>0</v>
      </c>
      <c r="AA37" s="307">
        <v>0</v>
      </c>
      <c r="AB37" s="307">
        <v>0</v>
      </c>
      <c r="AC37" s="307">
        <v>0</v>
      </c>
      <c r="AD37" s="308">
        <v>23.122300000000003</v>
      </c>
      <c r="AE37" s="307">
        <v>0</v>
      </c>
      <c r="AF37" s="307">
        <v>0</v>
      </c>
      <c r="AG37" s="307">
        <v>0</v>
      </c>
      <c r="AH37" s="307">
        <v>0</v>
      </c>
      <c r="AI37" s="307">
        <v>0</v>
      </c>
      <c r="AJ37" s="307">
        <v>0</v>
      </c>
      <c r="AK37" s="307">
        <v>0</v>
      </c>
      <c r="AL37" s="307">
        <v>0</v>
      </c>
      <c r="AM37" s="307">
        <v>0</v>
      </c>
      <c r="AN37" s="307">
        <v>0</v>
      </c>
      <c r="AO37" s="307">
        <v>0</v>
      </c>
      <c r="AP37" s="307">
        <v>0</v>
      </c>
      <c r="AQ37" s="307">
        <v>0</v>
      </c>
      <c r="AR37" s="307">
        <v>0</v>
      </c>
      <c r="AS37" s="307">
        <v>0</v>
      </c>
      <c r="AT37" s="307">
        <v>0.03</v>
      </c>
      <c r="AU37" s="307">
        <v>1.8499999999999999E-2</v>
      </c>
      <c r="AV37" s="307">
        <v>0</v>
      </c>
      <c r="AW37" s="307">
        <v>0</v>
      </c>
      <c r="AX37" s="307">
        <v>0</v>
      </c>
      <c r="AY37" s="307">
        <v>0</v>
      </c>
      <c r="AZ37" s="307">
        <v>0</v>
      </c>
      <c r="BA37" s="307">
        <v>0</v>
      </c>
      <c r="BB37" s="307">
        <v>0</v>
      </c>
      <c r="BC37" s="307">
        <v>0</v>
      </c>
      <c r="BD37" s="306">
        <v>4.8500000000000001E-2</v>
      </c>
      <c r="BE37" s="307">
        <v>0.10150000000000002</v>
      </c>
      <c r="BF37" s="307">
        <v>23.272300000000005</v>
      </c>
      <c r="BG37" s="6"/>
      <c r="BJ37" s="7"/>
    </row>
    <row r="38" spans="1:62" ht="20.399999999999999" x14ac:dyDescent="0.2">
      <c r="A38" s="55" t="s">
        <v>200</v>
      </c>
      <c r="B38" s="187" t="s">
        <v>213</v>
      </c>
      <c r="C38" s="55" t="s">
        <v>27</v>
      </c>
      <c r="D38" s="307">
        <v>80.21976699999999</v>
      </c>
      <c r="E38" s="305">
        <v>0</v>
      </c>
      <c r="F38" s="307">
        <v>0</v>
      </c>
      <c r="G38" s="307">
        <v>0</v>
      </c>
      <c r="H38" s="307">
        <v>0</v>
      </c>
      <c r="I38" s="307">
        <v>0</v>
      </c>
      <c r="J38" s="307">
        <v>0</v>
      </c>
      <c r="K38" s="307">
        <v>0</v>
      </c>
      <c r="L38" s="307">
        <v>0</v>
      </c>
      <c r="M38" s="307">
        <v>0</v>
      </c>
      <c r="N38" s="307">
        <v>0</v>
      </c>
      <c r="O38" s="307">
        <v>0</v>
      </c>
      <c r="P38" s="307">
        <v>0</v>
      </c>
      <c r="Q38" s="305">
        <v>0.71672000000000002</v>
      </c>
      <c r="R38" s="307">
        <v>0</v>
      </c>
      <c r="S38" s="307">
        <v>0</v>
      </c>
      <c r="T38" s="307">
        <v>0</v>
      </c>
      <c r="U38" s="307">
        <v>0</v>
      </c>
      <c r="V38" s="307">
        <v>0.45832000000000001</v>
      </c>
      <c r="W38" s="307">
        <v>0</v>
      </c>
      <c r="X38" s="307">
        <v>0</v>
      </c>
      <c r="Y38" s="307">
        <v>0</v>
      </c>
      <c r="Z38" s="305">
        <v>0</v>
      </c>
      <c r="AA38" s="307">
        <v>0</v>
      </c>
      <c r="AB38" s="307">
        <v>0</v>
      </c>
      <c r="AC38" s="307">
        <v>0</v>
      </c>
      <c r="AD38" s="307">
        <v>0</v>
      </c>
      <c r="AE38" s="308">
        <v>79.503046999999995</v>
      </c>
      <c r="AF38" s="307">
        <v>0</v>
      </c>
      <c r="AG38" s="307">
        <v>0</v>
      </c>
      <c r="AH38" s="307">
        <v>0</v>
      </c>
      <c r="AI38" s="307">
        <v>0</v>
      </c>
      <c r="AJ38" s="307">
        <v>0</v>
      </c>
      <c r="AK38" s="307">
        <v>0</v>
      </c>
      <c r="AL38" s="307">
        <v>0</v>
      </c>
      <c r="AM38" s="307">
        <v>0</v>
      </c>
      <c r="AN38" s="307">
        <v>0</v>
      </c>
      <c r="AO38" s="307">
        <v>0</v>
      </c>
      <c r="AP38" s="307">
        <v>0</v>
      </c>
      <c r="AQ38" s="307">
        <v>0</v>
      </c>
      <c r="AR38" s="307">
        <v>0</v>
      </c>
      <c r="AS38" s="307">
        <v>0.1</v>
      </c>
      <c r="AT38" s="307">
        <v>0</v>
      </c>
      <c r="AU38" s="307">
        <v>0.15840000000000001</v>
      </c>
      <c r="AV38" s="307">
        <v>0</v>
      </c>
      <c r="AW38" s="307">
        <v>0</v>
      </c>
      <c r="AX38" s="307">
        <v>0</v>
      </c>
      <c r="AY38" s="307">
        <v>0</v>
      </c>
      <c r="AZ38" s="307">
        <v>0</v>
      </c>
      <c r="BA38" s="307">
        <v>0</v>
      </c>
      <c r="BB38" s="307">
        <v>0</v>
      </c>
      <c r="BC38" s="307">
        <v>0</v>
      </c>
      <c r="BD38" s="306">
        <v>0.71672000000000002</v>
      </c>
      <c r="BE38" s="307">
        <v>4.6732799999999948</v>
      </c>
      <c r="BF38" s="307">
        <v>84.893046999999981</v>
      </c>
      <c r="BG38" s="6"/>
      <c r="BJ38" s="7"/>
    </row>
    <row r="39" spans="1:62" ht="20.399999999999999" x14ac:dyDescent="0.2">
      <c r="A39" s="55" t="s">
        <v>200</v>
      </c>
      <c r="B39" s="187" t="s">
        <v>214</v>
      </c>
      <c r="C39" s="55" t="s">
        <v>28</v>
      </c>
      <c r="D39" s="307">
        <v>9.2312200000000004</v>
      </c>
      <c r="E39" s="305">
        <v>0</v>
      </c>
      <c r="F39" s="307">
        <v>0</v>
      </c>
      <c r="G39" s="307">
        <v>0</v>
      </c>
      <c r="H39" s="307">
        <v>0</v>
      </c>
      <c r="I39" s="307">
        <v>0</v>
      </c>
      <c r="J39" s="307">
        <v>0</v>
      </c>
      <c r="K39" s="307">
        <v>0</v>
      </c>
      <c r="L39" s="307">
        <v>0</v>
      </c>
      <c r="M39" s="307">
        <v>0</v>
      </c>
      <c r="N39" s="307">
        <v>0</v>
      </c>
      <c r="O39" s="307">
        <v>0</v>
      </c>
      <c r="P39" s="307">
        <v>0</v>
      </c>
      <c r="Q39" s="305">
        <v>0.193</v>
      </c>
      <c r="R39" s="307">
        <v>0</v>
      </c>
      <c r="S39" s="307">
        <v>0</v>
      </c>
      <c r="T39" s="307">
        <v>0</v>
      </c>
      <c r="U39" s="307">
        <v>0</v>
      </c>
      <c r="V39" s="307">
        <v>0.193</v>
      </c>
      <c r="W39" s="307">
        <v>0</v>
      </c>
      <c r="X39" s="307">
        <v>0</v>
      </c>
      <c r="Y39" s="307">
        <v>0</v>
      </c>
      <c r="Z39" s="305">
        <v>0</v>
      </c>
      <c r="AA39" s="307">
        <v>0</v>
      </c>
      <c r="AB39" s="307">
        <v>0</v>
      </c>
      <c r="AC39" s="307">
        <v>0</v>
      </c>
      <c r="AD39" s="307">
        <v>0</v>
      </c>
      <c r="AE39" s="307">
        <v>0</v>
      </c>
      <c r="AF39" s="308">
        <v>9.0382200000000008</v>
      </c>
      <c r="AG39" s="307">
        <v>0</v>
      </c>
      <c r="AH39" s="307">
        <v>0</v>
      </c>
      <c r="AI39" s="307">
        <v>0</v>
      </c>
      <c r="AJ39" s="307">
        <v>0</v>
      </c>
      <c r="AK39" s="307">
        <v>0</v>
      </c>
      <c r="AL39" s="307">
        <v>0</v>
      </c>
      <c r="AM39" s="307">
        <v>0</v>
      </c>
      <c r="AN39" s="307">
        <v>0</v>
      </c>
      <c r="AO39" s="307">
        <v>0</v>
      </c>
      <c r="AP39" s="307">
        <v>0</v>
      </c>
      <c r="AQ39" s="307">
        <v>0</v>
      </c>
      <c r="AR39" s="307">
        <v>0</v>
      </c>
      <c r="AS39" s="307">
        <v>0</v>
      </c>
      <c r="AT39" s="307">
        <v>0</v>
      </c>
      <c r="AU39" s="307">
        <v>0</v>
      </c>
      <c r="AV39" s="307">
        <v>0</v>
      </c>
      <c r="AW39" s="307">
        <v>0</v>
      </c>
      <c r="AX39" s="307">
        <v>0</v>
      </c>
      <c r="AY39" s="307">
        <v>0</v>
      </c>
      <c r="AZ39" s="307">
        <v>0</v>
      </c>
      <c r="BA39" s="307">
        <v>0</v>
      </c>
      <c r="BB39" s="307">
        <v>0</v>
      </c>
      <c r="BC39" s="307">
        <v>0</v>
      </c>
      <c r="BD39" s="306">
        <v>0.193</v>
      </c>
      <c r="BE39" s="307">
        <v>0.61699999999999999</v>
      </c>
      <c r="BF39" s="307">
        <v>9.8482200000000013</v>
      </c>
      <c r="BG39" s="6"/>
      <c r="BJ39" s="7"/>
    </row>
    <row r="40" spans="1:62" ht="20.399999999999999" x14ac:dyDescent="0.2">
      <c r="A40" s="55" t="s">
        <v>200</v>
      </c>
      <c r="B40" s="187" t="s">
        <v>93</v>
      </c>
      <c r="C40" s="55" t="s">
        <v>33</v>
      </c>
      <c r="D40" s="307">
        <v>0.39663999999999999</v>
      </c>
      <c r="E40" s="305">
        <v>0</v>
      </c>
      <c r="F40" s="307">
        <v>0</v>
      </c>
      <c r="G40" s="307">
        <v>0</v>
      </c>
      <c r="H40" s="307">
        <v>0</v>
      </c>
      <c r="I40" s="307">
        <v>0</v>
      </c>
      <c r="J40" s="307">
        <v>0</v>
      </c>
      <c r="K40" s="307">
        <v>0</v>
      </c>
      <c r="L40" s="307">
        <v>0</v>
      </c>
      <c r="M40" s="307">
        <v>0</v>
      </c>
      <c r="N40" s="307">
        <v>0</v>
      </c>
      <c r="O40" s="307">
        <v>0</v>
      </c>
      <c r="P40" s="307">
        <v>0</v>
      </c>
      <c r="Q40" s="305">
        <v>0</v>
      </c>
      <c r="R40" s="307">
        <v>0</v>
      </c>
      <c r="S40" s="307">
        <v>0</v>
      </c>
      <c r="T40" s="307">
        <v>0</v>
      </c>
      <c r="U40" s="307">
        <v>0</v>
      </c>
      <c r="V40" s="307">
        <v>0</v>
      </c>
      <c r="W40" s="307">
        <v>0</v>
      </c>
      <c r="X40" s="307">
        <v>0</v>
      </c>
      <c r="Y40" s="307">
        <v>0</v>
      </c>
      <c r="Z40" s="305">
        <v>0</v>
      </c>
      <c r="AA40" s="307">
        <v>0</v>
      </c>
      <c r="AB40" s="307">
        <v>0</v>
      </c>
      <c r="AC40" s="307">
        <v>0</v>
      </c>
      <c r="AD40" s="307">
        <v>0</v>
      </c>
      <c r="AE40" s="307">
        <v>0</v>
      </c>
      <c r="AF40" s="307">
        <v>0</v>
      </c>
      <c r="AG40" s="308">
        <v>0.39663999999999999</v>
      </c>
      <c r="AH40" s="307">
        <v>0</v>
      </c>
      <c r="AI40" s="307">
        <v>0</v>
      </c>
      <c r="AJ40" s="307">
        <v>0</v>
      </c>
      <c r="AK40" s="307">
        <v>0</v>
      </c>
      <c r="AL40" s="307">
        <v>0</v>
      </c>
      <c r="AM40" s="307">
        <v>0</v>
      </c>
      <c r="AN40" s="307">
        <v>0</v>
      </c>
      <c r="AO40" s="307">
        <v>0</v>
      </c>
      <c r="AP40" s="307">
        <v>0</v>
      </c>
      <c r="AQ40" s="307">
        <v>0</v>
      </c>
      <c r="AR40" s="307">
        <v>0</v>
      </c>
      <c r="AS40" s="307">
        <v>0</v>
      </c>
      <c r="AT40" s="307">
        <v>0</v>
      </c>
      <c r="AU40" s="307">
        <v>0</v>
      </c>
      <c r="AV40" s="307">
        <v>0</v>
      </c>
      <c r="AW40" s="307">
        <v>0</v>
      </c>
      <c r="AX40" s="307">
        <v>0</v>
      </c>
      <c r="AY40" s="307">
        <v>0</v>
      </c>
      <c r="AZ40" s="307">
        <v>0</v>
      </c>
      <c r="BA40" s="307">
        <v>0</v>
      </c>
      <c r="BB40" s="307">
        <v>0</v>
      </c>
      <c r="BC40" s="307">
        <v>0</v>
      </c>
      <c r="BD40" s="306">
        <v>0</v>
      </c>
      <c r="BE40" s="307">
        <v>0.12</v>
      </c>
      <c r="BF40" s="307">
        <v>0.51663999999999999</v>
      </c>
      <c r="BG40" s="6"/>
      <c r="BJ40" s="7"/>
    </row>
    <row r="41" spans="1:62" ht="20.399999999999999" x14ac:dyDescent="0.2">
      <c r="A41" s="55" t="s">
        <v>200</v>
      </c>
      <c r="B41" s="187" t="s">
        <v>215</v>
      </c>
      <c r="C41" s="55" t="s">
        <v>34</v>
      </c>
      <c r="D41" s="307">
        <v>1.1341899999999998</v>
      </c>
      <c r="E41" s="305">
        <v>0</v>
      </c>
      <c r="F41" s="307">
        <v>0</v>
      </c>
      <c r="G41" s="307">
        <v>0</v>
      </c>
      <c r="H41" s="307">
        <v>0</v>
      </c>
      <c r="I41" s="307">
        <v>0</v>
      </c>
      <c r="J41" s="307">
        <v>0</v>
      </c>
      <c r="K41" s="307">
        <v>0</v>
      </c>
      <c r="L41" s="307">
        <v>0</v>
      </c>
      <c r="M41" s="307">
        <v>0</v>
      </c>
      <c r="N41" s="307">
        <v>0</v>
      </c>
      <c r="O41" s="307">
        <v>0</v>
      </c>
      <c r="P41" s="307">
        <v>0</v>
      </c>
      <c r="Q41" s="305">
        <v>0</v>
      </c>
      <c r="R41" s="307">
        <v>0</v>
      </c>
      <c r="S41" s="307">
        <v>0</v>
      </c>
      <c r="T41" s="307">
        <v>0</v>
      </c>
      <c r="U41" s="307">
        <v>0</v>
      </c>
      <c r="V41" s="307">
        <v>0</v>
      </c>
      <c r="W41" s="307">
        <v>0</v>
      </c>
      <c r="X41" s="307">
        <v>0</v>
      </c>
      <c r="Y41" s="307">
        <v>0</v>
      </c>
      <c r="Z41" s="305">
        <v>0</v>
      </c>
      <c r="AA41" s="307">
        <v>0</v>
      </c>
      <c r="AB41" s="307">
        <v>0</v>
      </c>
      <c r="AC41" s="307">
        <v>0</v>
      </c>
      <c r="AD41" s="307">
        <v>0</v>
      </c>
      <c r="AE41" s="307">
        <v>0</v>
      </c>
      <c r="AF41" s="307">
        <v>0</v>
      </c>
      <c r="AG41" s="307">
        <v>0</v>
      </c>
      <c r="AH41" s="308">
        <v>1.1341899999999998</v>
      </c>
      <c r="AI41" s="307">
        <v>0</v>
      </c>
      <c r="AJ41" s="307">
        <v>0</v>
      </c>
      <c r="AK41" s="307">
        <v>0</v>
      </c>
      <c r="AL41" s="307">
        <v>0</v>
      </c>
      <c r="AM41" s="307">
        <v>0</v>
      </c>
      <c r="AN41" s="307">
        <v>0</v>
      </c>
      <c r="AO41" s="307">
        <v>0</v>
      </c>
      <c r="AP41" s="307">
        <v>0</v>
      </c>
      <c r="AQ41" s="307">
        <v>0</v>
      </c>
      <c r="AR41" s="307">
        <v>0</v>
      </c>
      <c r="AS41" s="307">
        <v>0</v>
      </c>
      <c r="AT41" s="307">
        <v>0</v>
      </c>
      <c r="AU41" s="307">
        <v>0</v>
      </c>
      <c r="AV41" s="307">
        <v>0</v>
      </c>
      <c r="AW41" s="307">
        <v>0</v>
      </c>
      <c r="AX41" s="307">
        <v>0</v>
      </c>
      <c r="AY41" s="307">
        <v>0</v>
      </c>
      <c r="AZ41" s="307">
        <v>0</v>
      </c>
      <c r="BA41" s="307">
        <v>0</v>
      </c>
      <c r="BB41" s="307">
        <v>0</v>
      </c>
      <c r="BC41" s="307">
        <v>0</v>
      </c>
      <c r="BD41" s="306">
        <v>0</v>
      </c>
      <c r="BE41" s="307">
        <v>0</v>
      </c>
      <c r="BF41" s="307">
        <v>1.1341899999999998</v>
      </c>
      <c r="BG41" s="6"/>
      <c r="BJ41" s="7"/>
    </row>
    <row r="42" spans="1:62" ht="20.399999999999999" x14ac:dyDescent="0.2">
      <c r="A42" s="55" t="s">
        <v>200</v>
      </c>
      <c r="B42" s="187" t="s">
        <v>216</v>
      </c>
      <c r="C42" s="55" t="s">
        <v>241</v>
      </c>
      <c r="D42" s="307">
        <v>0</v>
      </c>
      <c r="E42" s="305">
        <v>0</v>
      </c>
      <c r="F42" s="307">
        <v>0</v>
      </c>
      <c r="G42" s="307">
        <v>0</v>
      </c>
      <c r="H42" s="307">
        <v>0</v>
      </c>
      <c r="I42" s="307">
        <v>0</v>
      </c>
      <c r="J42" s="307">
        <v>0</v>
      </c>
      <c r="K42" s="307">
        <v>0</v>
      </c>
      <c r="L42" s="307">
        <v>0</v>
      </c>
      <c r="M42" s="307">
        <v>0</v>
      </c>
      <c r="N42" s="307">
        <v>0</v>
      </c>
      <c r="O42" s="307">
        <v>0</v>
      </c>
      <c r="P42" s="307">
        <v>0</v>
      </c>
      <c r="Q42" s="305">
        <v>0</v>
      </c>
      <c r="R42" s="307">
        <v>0</v>
      </c>
      <c r="S42" s="307">
        <v>0</v>
      </c>
      <c r="T42" s="307">
        <v>0</v>
      </c>
      <c r="U42" s="307">
        <v>0</v>
      </c>
      <c r="V42" s="307">
        <v>0</v>
      </c>
      <c r="W42" s="307">
        <v>0</v>
      </c>
      <c r="X42" s="307">
        <v>0</v>
      </c>
      <c r="Y42" s="307">
        <v>0</v>
      </c>
      <c r="Z42" s="305">
        <v>0</v>
      </c>
      <c r="AA42" s="307">
        <v>0</v>
      </c>
      <c r="AB42" s="307">
        <v>0</v>
      </c>
      <c r="AC42" s="307">
        <v>0</v>
      </c>
      <c r="AD42" s="307">
        <v>0</v>
      </c>
      <c r="AE42" s="307">
        <v>0</v>
      </c>
      <c r="AF42" s="307">
        <v>0</v>
      </c>
      <c r="AG42" s="307">
        <v>0</v>
      </c>
      <c r="AH42" s="307">
        <v>0</v>
      </c>
      <c r="AI42" s="308">
        <v>0</v>
      </c>
      <c r="AJ42" s="307">
        <v>0</v>
      </c>
      <c r="AK42" s="307">
        <v>0</v>
      </c>
      <c r="AL42" s="307">
        <v>0</v>
      </c>
      <c r="AM42" s="307">
        <v>0</v>
      </c>
      <c r="AN42" s="307">
        <v>0</v>
      </c>
      <c r="AO42" s="307">
        <v>0</v>
      </c>
      <c r="AP42" s="307">
        <v>0</v>
      </c>
      <c r="AQ42" s="307">
        <v>0</v>
      </c>
      <c r="AR42" s="307">
        <v>0</v>
      </c>
      <c r="AS42" s="307">
        <v>0</v>
      </c>
      <c r="AT42" s="307">
        <v>0</v>
      </c>
      <c r="AU42" s="307">
        <v>0</v>
      </c>
      <c r="AV42" s="307">
        <v>0</v>
      </c>
      <c r="AW42" s="307">
        <v>0</v>
      </c>
      <c r="AX42" s="307">
        <v>0</v>
      </c>
      <c r="AY42" s="307">
        <v>0</v>
      </c>
      <c r="AZ42" s="307">
        <v>0</v>
      </c>
      <c r="BA42" s="307">
        <v>0</v>
      </c>
      <c r="BB42" s="307">
        <v>0</v>
      </c>
      <c r="BC42" s="307">
        <v>0</v>
      </c>
      <c r="BD42" s="306">
        <v>0</v>
      </c>
      <c r="BE42" s="307">
        <v>0</v>
      </c>
      <c r="BF42" s="307">
        <v>0</v>
      </c>
      <c r="BG42" s="6"/>
      <c r="BJ42" s="7"/>
    </row>
    <row r="43" spans="1:62" ht="20.399999999999999" x14ac:dyDescent="0.2">
      <c r="A43" s="55" t="s">
        <v>200</v>
      </c>
      <c r="B43" s="187" t="s">
        <v>95</v>
      </c>
      <c r="C43" s="55" t="s">
        <v>36</v>
      </c>
      <c r="D43" s="307">
        <v>23.2133</v>
      </c>
      <c r="E43" s="305">
        <v>0</v>
      </c>
      <c r="F43" s="307">
        <v>0</v>
      </c>
      <c r="G43" s="307">
        <v>0</v>
      </c>
      <c r="H43" s="307">
        <v>0</v>
      </c>
      <c r="I43" s="307">
        <v>0</v>
      </c>
      <c r="J43" s="307">
        <v>0</v>
      </c>
      <c r="K43" s="307">
        <v>0</v>
      </c>
      <c r="L43" s="307">
        <v>0</v>
      </c>
      <c r="M43" s="307">
        <v>0</v>
      </c>
      <c r="N43" s="307">
        <v>0</v>
      </c>
      <c r="O43" s="307">
        <v>0</v>
      </c>
      <c r="P43" s="307">
        <v>0</v>
      </c>
      <c r="Q43" s="305">
        <v>0</v>
      </c>
      <c r="R43" s="307">
        <v>0</v>
      </c>
      <c r="S43" s="307">
        <v>0</v>
      </c>
      <c r="T43" s="307">
        <v>0</v>
      </c>
      <c r="U43" s="307">
        <v>0</v>
      </c>
      <c r="V43" s="307">
        <v>0</v>
      </c>
      <c r="W43" s="307">
        <v>0</v>
      </c>
      <c r="X43" s="307">
        <v>0</v>
      </c>
      <c r="Y43" s="307">
        <v>0</v>
      </c>
      <c r="Z43" s="305">
        <v>0</v>
      </c>
      <c r="AA43" s="307">
        <v>0</v>
      </c>
      <c r="AB43" s="307">
        <v>0</v>
      </c>
      <c r="AC43" s="307">
        <v>0</v>
      </c>
      <c r="AD43" s="307">
        <v>0</v>
      </c>
      <c r="AE43" s="307">
        <v>0</v>
      </c>
      <c r="AF43" s="307">
        <v>0</v>
      </c>
      <c r="AG43" s="307">
        <v>0</v>
      </c>
      <c r="AH43" s="307">
        <v>0</v>
      </c>
      <c r="AI43" s="307">
        <v>0</v>
      </c>
      <c r="AJ43" s="308">
        <v>23.2133</v>
      </c>
      <c r="AK43" s="307">
        <v>0</v>
      </c>
      <c r="AL43" s="307">
        <v>0</v>
      </c>
      <c r="AM43" s="307">
        <v>0</v>
      </c>
      <c r="AN43" s="307">
        <v>0</v>
      </c>
      <c r="AO43" s="307">
        <v>0</v>
      </c>
      <c r="AP43" s="307">
        <v>0</v>
      </c>
      <c r="AQ43" s="307">
        <v>0</v>
      </c>
      <c r="AR43" s="307">
        <v>0</v>
      </c>
      <c r="AS43" s="307">
        <v>0</v>
      </c>
      <c r="AT43" s="307">
        <v>0</v>
      </c>
      <c r="AU43" s="307">
        <v>0</v>
      </c>
      <c r="AV43" s="307">
        <v>0</v>
      </c>
      <c r="AW43" s="307">
        <v>0</v>
      </c>
      <c r="AX43" s="307">
        <v>0</v>
      </c>
      <c r="AY43" s="307">
        <v>0</v>
      </c>
      <c r="AZ43" s="307">
        <v>0</v>
      </c>
      <c r="BA43" s="307">
        <v>0</v>
      </c>
      <c r="BB43" s="307">
        <v>0</v>
      </c>
      <c r="BC43" s="307">
        <v>0</v>
      </c>
      <c r="BD43" s="306">
        <v>0</v>
      </c>
      <c r="BE43" s="307">
        <v>0</v>
      </c>
      <c r="BF43" s="307">
        <v>23.2133</v>
      </c>
      <c r="BG43" s="6"/>
      <c r="BJ43" s="7"/>
    </row>
    <row r="44" spans="1:62" ht="20.399999999999999" x14ac:dyDescent="0.2">
      <c r="A44" s="55" t="s">
        <v>200</v>
      </c>
      <c r="B44" s="187" t="s">
        <v>99</v>
      </c>
      <c r="C44" s="55" t="s">
        <v>38</v>
      </c>
      <c r="D44" s="307">
        <v>0</v>
      </c>
      <c r="E44" s="305">
        <v>0</v>
      </c>
      <c r="F44" s="307">
        <v>0</v>
      </c>
      <c r="G44" s="307">
        <v>0</v>
      </c>
      <c r="H44" s="307">
        <v>0</v>
      </c>
      <c r="I44" s="307">
        <v>0</v>
      </c>
      <c r="J44" s="307">
        <v>0</v>
      </c>
      <c r="K44" s="307">
        <v>0</v>
      </c>
      <c r="L44" s="307">
        <v>0</v>
      </c>
      <c r="M44" s="307">
        <v>0</v>
      </c>
      <c r="N44" s="307">
        <v>0</v>
      </c>
      <c r="O44" s="307">
        <v>0</v>
      </c>
      <c r="P44" s="307">
        <v>0</v>
      </c>
      <c r="Q44" s="305">
        <v>0</v>
      </c>
      <c r="R44" s="307">
        <v>0</v>
      </c>
      <c r="S44" s="307">
        <v>0</v>
      </c>
      <c r="T44" s="307">
        <v>0</v>
      </c>
      <c r="U44" s="307">
        <v>0</v>
      </c>
      <c r="V44" s="307">
        <v>0</v>
      </c>
      <c r="W44" s="307">
        <v>0</v>
      </c>
      <c r="X44" s="307">
        <v>0</v>
      </c>
      <c r="Y44" s="307">
        <v>0</v>
      </c>
      <c r="Z44" s="305">
        <v>0</v>
      </c>
      <c r="AA44" s="307">
        <v>0</v>
      </c>
      <c r="AB44" s="307">
        <v>0</v>
      </c>
      <c r="AC44" s="307">
        <v>0</v>
      </c>
      <c r="AD44" s="307">
        <v>0</v>
      </c>
      <c r="AE44" s="307">
        <v>0</v>
      </c>
      <c r="AF44" s="307">
        <v>0</v>
      </c>
      <c r="AG44" s="307">
        <v>0</v>
      </c>
      <c r="AH44" s="307">
        <v>0</v>
      </c>
      <c r="AI44" s="307">
        <v>0</v>
      </c>
      <c r="AJ44" s="307">
        <v>0</v>
      </c>
      <c r="AK44" s="308">
        <v>0</v>
      </c>
      <c r="AL44" s="307">
        <v>0</v>
      </c>
      <c r="AM44" s="307">
        <v>0</v>
      </c>
      <c r="AN44" s="307">
        <v>0</v>
      </c>
      <c r="AO44" s="307">
        <v>0</v>
      </c>
      <c r="AP44" s="307">
        <v>0</v>
      </c>
      <c r="AQ44" s="307">
        <v>0</v>
      </c>
      <c r="AR44" s="307">
        <v>0</v>
      </c>
      <c r="AS44" s="307">
        <v>0</v>
      </c>
      <c r="AT44" s="307">
        <v>0</v>
      </c>
      <c r="AU44" s="307">
        <v>0</v>
      </c>
      <c r="AV44" s="307">
        <v>0</v>
      </c>
      <c r="AW44" s="307">
        <v>0</v>
      </c>
      <c r="AX44" s="307">
        <v>0</v>
      </c>
      <c r="AY44" s="307">
        <v>0</v>
      </c>
      <c r="AZ44" s="307">
        <v>0</v>
      </c>
      <c r="BA44" s="307">
        <v>0</v>
      </c>
      <c r="BB44" s="307">
        <v>0</v>
      </c>
      <c r="BC44" s="307">
        <v>0</v>
      </c>
      <c r="BD44" s="306">
        <v>0</v>
      </c>
      <c r="BE44" s="307">
        <v>0</v>
      </c>
      <c r="BF44" s="307">
        <v>0</v>
      </c>
      <c r="BG44" s="6"/>
      <c r="BJ44" s="7"/>
    </row>
    <row r="45" spans="1:62" ht="13.5" customHeight="1" x14ac:dyDescent="0.2">
      <c r="A45" s="55" t="s">
        <v>200</v>
      </c>
      <c r="B45" s="187" t="s">
        <v>111</v>
      </c>
      <c r="C45" s="55" t="s">
        <v>44</v>
      </c>
      <c r="D45" s="307">
        <v>42.467429999999993</v>
      </c>
      <c r="E45" s="305">
        <v>0</v>
      </c>
      <c r="F45" s="307">
        <v>0</v>
      </c>
      <c r="G45" s="307">
        <v>0</v>
      </c>
      <c r="H45" s="307">
        <v>0</v>
      </c>
      <c r="I45" s="307">
        <v>0</v>
      </c>
      <c r="J45" s="307">
        <v>0</v>
      </c>
      <c r="K45" s="307">
        <v>0</v>
      </c>
      <c r="L45" s="307">
        <v>0</v>
      </c>
      <c r="M45" s="307">
        <v>0</v>
      </c>
      <c r="N45" s="307">
        <v>0</v>
      </c>
      <c r="O45" s="307">
        <v>0</v>
      </c>
      <c r="P45" s="307">
        <v>0</v>
      </c>
      <c r="Q45" s="305">
        <v>0</v>
      </c>
      <c r="R45" s="307">
        <v>0</v>
      </c>
      <c r="S45" s="307">
        <v>0</v>
      </c>
      <c r="T45" s="307">
        <v>0</v>
      </c>
      <c r="U45" s="307">
        <v>0</v>
      </c>
      <c r="V45" s="307">
        <v>0</v>
      </c>
      <c r="W45" s="307">
        <v>0</v>
      </c>
      <c r="X45" s="307">
        <v>0</v>
      </c>
      <c r="Y45" s="307">
        <v>0</v>
      </c>
      <c r="Z45" s="305">
        <v>0</v>
      </c>
      <c r="AA45" s="307">
        <v>0</v>
      </c>
      <c r="AB45" s="307">
        <v>0</v>
      </c>
      <c r="AC45" s="307">
        <v>0</v>
      </c>
      <c r="AD45" s="307">
        <v>0</v>
      </c>
      <c r="AE45" s="307">
        <v>0</v>
      </c>
      <c r="AF45" s="307">
        <v>0</v>
      </c>
      <c r="AG45" s="307">
        <v>0</v>
      </c>
      <c r="AH45" s="307">
        <v>0</v>
      </c>
      <c r="AI45" s="307">
        <v>0</v>
      </c>
      <c r="AJ45" s="307">
        <v>0</v>
      </c>
      <c r="AK45" s="307">
        <v>0</v>
      </c>
      <c r="AL45" s="308">
        <v>42.467429999999993</v>
      </c>
      <c r="AM45" s="307">
        <v>0</v>
      </c>
      <c r="AN45" s="307">
        <v>0</v>
      </c>
      <c r="AO45" s="307">
        <v>0</v>
      </c>
      <c r="AP45" s="307">
        <v>0</v>
      </c>
      <c r="AQ45" s="307">
        <v>0</v>
      </c>
      <c r="AR45" s="307">
        <v>0</v>
      </c>
      <c r="AS45" s="307">
        <v>0</v>
      </c>
      <c r="AT45" s="307">
        <v>0</v>
      </c>
      <c r="AU45" s="307">
        <v>0</v>
      </c>
      <c r="AV45" s="307">
        <v>0</v>
      </c>
      <c r="AW45" s="307">
        <v>0</v>
      </c>
      <c r="AX45" s="307">
        <v>0</v>
      </c>
      <c r="AY45" s="307">
        <v>0</v>
      </c>
      <c r="AZ45" s="307">
        <v>0</v>
      </c>
      <c r="BA45" s="307">
        <v>0</v>
      </c>
      <c r="BB45" s="307">
        <v>0</v>
      </c>
      <c r="BC45" s="307">
        <v>0</v>
      </c>
      <c r="BD45" s="306">
        <v>0</v>
      </c>
      <c r="BE45" s="307">
        <v>0</v>
      </c>
      <c r="BF45" s="307">
        <v>42.467429999999993</v>
      </c>
      <c r="BG45" s="6"/>
      <c r="BJ45" s="7"/>
    </row>
    <row r="46" spans="1:62" ht="30.6" x14ac:dyDescent="0.2">
      <c r="A46" s="55" t="s">
        <v>200</v>
      </c>
      <c r="B46" s="187" t="s">
        <v>217</v>
      </c>
      <c r="C46" s="55" t="s">
        <v>45</v>
      </c>
      <c r="D46" s="307">
        <v>34.674759999999999</v>
      </c>
      <c r="E46" s="305">
        <v>0</v>
      </c>
      <c r="F46" s="307">
        <v>0</v>
      </c>
      <c r="G46" s="307">
        <v>0</v>
      </c>
      <c r="H46" s="307">
        <v>0</v>
      </c>
      <c r="I46" s="307">
        <v>0</v>
      </c>
      <c r="J46" s="307">
        <v>0</v>
      </c>
      <c r="K46" s="307">
        <v>0</v>
      </c>
      <c r="L46" s="307">
        <v>0</v>
      </c>
      <c r="M46" s="307">
        <v>0</v>
      </c>
      <c r="N46" s="307">
        <v>0</v>
      </c>
      <c r="O46" s="307">
        <v>0</v>
      </c>
      <c r="P46" s="307">
        <v>0</v>
      </c>
      <c r="Q46" s="305">
        <v>0.97</v>
      </c>
      <c r="R46" s="307">
        <v>0</v>
      </c>
      <c r="S46" s="307">
        <v>0</v>
      </c>
      <c r="T46" s="307">
        <v>0</v>
      </c>
      <c r="U46" s="307">
        <v>0</v>
      </c>
      <c r="V46" s="307">
        <v>0</v>
      </c>
      <c r="W46" s="307">
        <v>0</v>
      </c>
      <c r="X46" s="307">
        <v>0</v>
      </c>
      <c r="Y46" s="307">
        <v>0</v>
      </c>
      <c r="Z46" s="305">
        <v>0.7</v>
      </c>
      <c r="AA46" s="307">
        <v>0.7</v>
      </c>
      <c r="AB46" s="307">
        <v>0</v>
      </c>
      <c r="AC46" s="307">
        <v>0</v>
      </c>
      <c r="AD46" s="307">
        <v>0</v>
      </c>
      <c r="AE46" s="307">
        <v>0</v>
      </c>
      <c r="AF46" s="307">
        <v>0</v>
      </c>
      <c r="AG46" s="307">
        <v>0</v>
      </c>
      <c r="AH46" s="307">
        <v>0</v>
      </c>
      <c r="AI46" s="307">
        <v>0</v>
      </c>
      <c r="AJ46" s="307">
        <v>0</v>
      </c>
      <c r="AK46" s="307">
        <v>0</v>
      </c>
      <c r="AL46" s="307">
        <v>0</v>
      </c>
      <c r="AM46" s="308">
        <v>33.70476</v>
      </c>
      <c r="AN46" s="307">
        <v>0</v>
      </c>
      <c r="AO46" s="307">
        <v>0</v>
      </c>
      <c r="AP46" s="307">
        <v>0</v>
      </c>
      <c r="AQ46" s="307">
        <v>0</v>
      </c>
      <c r="AR46" s="307">
        <v>0</v>
      </c>
      <c r="AS46" s="307">
        <v>0</v>
      </c>
      <c r="AT46" s="307">
        <v>0.27</v>
      </c>
      <c r="AU46" s="307">
        <v>0</v>
      </c>
      <c r="AV46" s="307">
        <v>0</v>
      </c>
      <c r="AW46" s="307">
        <v>0</v>
      </c>
      <c r="AX46" s="307">
        <v>0</v>
      </c>
      <c r="AY46" s="307">
        <v>0</v>
      </c>
      <c r="AZ46" s="307">
        <v>0</v>
      </c>
      <c r="BA46" s="307">
        <v>0</v>
      </c>
      <c r="BB46" s="307">
        <v>0</v>
      </c>
      <c r="BC46" s="307">
        <v>0</v>
      </c>
      <c r="BD46" s="306">
        <v>0.97</v>
      </c>
      <c r="BE46" s="307">
        <v>44.75</v>
      </c>
      <c r="BF46" s="307">
        <v>79.424759999999992</v>
      </c>
      <c r="BG46" s="6"/>
      <c r="BJ46" s="7"/>
    </row>
    <row r="47" spans="1:62" ht="20.399999999999999" x14ac:dyDescent="0.2">
      <c r="A47" s="55" t="s">
        <v>200</v>
      </c>
      <c r="B47" s="187" t="s">
        <v>218</v>
      </c>
      <c r="C47" s="55" t="s">
        <v>29</v>
      </c>
      <c r="D47" s="307">
        <v>0</v>
      </c>
      <c r="E47" s="305">
        <v>0</v>
      </c>
      <c r="F47" s="307">
        <v>0</v>
      </c>
      <c r="G47" s="307">
        <v>0</v>
      </c>
      <c r="H47" s="307">
        <v>0</v>
      </c>
      <c r="I47" s="307">
        <v>0</v>
      </c>
      <c r="J47" s="307">
        <v>0</v>
      </c>
      <c r="K47" s="307">
        <v>0</v>
      </c>
      <c r="L47" s="307">
        <v>0</v>
      </c>
      <c r="M47" s="307">
        <v>0</v>
      </c>
      <c r="N47" s="307">
        <v>0</v>
      </c>
      <c r="O47" s="307">
        <v>0</v>
      </c>
      <c r="P47" s="307">
        <v>0</v>
      </c>
      <c r="Q47" s="305">
        <v>0</v>
      </c>
      <c r="R47" s="307">
        <v>0</v>
      </c>
      <c r="S47" s="307">
        <v>0</v>
      </c>
      <c r="T47" s="307">
        <v>0</v>
      </c>
      <c r="U47" s="307">
        <v>0</v>
      </c>
      <c r="V47" s="307">
        <v>0</v>
      </c>
      <c r="W47" s="307">
        <v>0</v>
      </c>
      <c r="X47" s="307">
        <v>0</v>
      </c>
      <c r="Y47" s="307">
        <v>0</v>
      </c>
      <c r="Z47" s="305">
        <v>0</v>
      </c>
      <c r="AA47" s="307">
        <v>0</v>
      </c>
      <c r="AB47" s="307">
        <v>0</v>
      </c>
      <c r="AC47" s="307">
        <v>0</v>
      </c>
      <c r="AD47" s="307">
        <v>0</v>
      </c>
      <c r="AE47" s="307">
        <v>0</v>
      </c>
      <c r="AF47" s="307">
        <v>0</v>
      </c>
      <c r="AG47" s="307">
        <v>0</v>
      </c>
      <c r="AH47" s="307">
        <v>0</v>
      </c>
      <c r="AI47" s="307">
        <v>0</v>
      </c>
      <c r="AJ47" s="307">
        <v>0</v>
      </c>
      <c r="AK47" s="307">
        <v>0</v>
      </c>
      <c r="AL47" s="307">
        <v>0</v>
      </c>
      <c r="AM47" s="307">
        <v>0</v>
      </c>
      <c r="AN47" s="308">
        <v>0</v>
      </c>
      <c r="AO47" s="307">
        <v>0</v>
      </c>
      <c r="AP47" s="307">
        <v>0</v>
      </c>
      <c r="AQ47" s="307">
        <v>0</v>
      </c>
      <c r="AR47" s="307">
        <v>0</v>
      </c>
      <c r="AS47" s="307">
        <v>0</v>
      </c>
      <c r="AT47" s="307">
        <v>0</v>
      </c>
      <c r="AU47" s="307">
        <v>0</v>
      </c>
      <c r="AV47" s="307">
        <v>0</v>
      </c>
      <c r="AW47" s="307">
        <v>0</v>
      </c>
      <c r="AX47" s="307">
        <v>0</v>
      </c>
      <c r="AY47" s="307">
        <v>0</v>
      </c>
      <c r="AZ47" s="307">
        <v>0</v>
      </c>
      <c r="BA47" s="307">
        <v>0</v>
      </c>
      <c r="BB47" s="307">
        <v>0</v>
      </c>
      <c r="BC47" s="307">
        <v>0</v>
      </c>
      <c r="BD47" s="306">
        <v>0</v>
      </c>
      <c r="BE47" s="307">
        <v>0</v>
      </c>
      <c r="BF47" s="307">
        <v>0</v>
      </c>
      <c r="BG47" s="6"/>
      <c r="BJ47" s="7"/>
    </row>
    <row r="48" spans="1:62" ht="22.5" customHeight="1" x14ac:dyDescent="0.2">
      <c r="A48" s="55" t="s">
        <v>200</v>
      </c>
      <c r="B48" s="187" t="s">
        <v>219</v>
      </c>
      <c r="C48" s="55" t="s">
        <v>30</v>
      </c>
      <c r="D48" s="307">
        <v>0</v>
      </c>
      <c r="E48" s="305">
        <v>0</v>
      </c>
      <c r="F48" s="307">
        <v>0</v>
      </c>
      <c r="G48" s="307">
        <v>0</v>
      </c>
      <c r="H48" s="307">
        <v>0</v>
      </c>
      <c r="I48" s="307">
        <v>0</v>
      </c>
      <c r="J48" s="307">
        <v>0</v>
      </c>
      <c r="K48" s="307">
        <v>0</v>
      </c>
      <c r="L48" s="307">
        <v>0</v>
      </c>
      <c r="M48" s="307">
        <v>0</v>
      </c>
      <c r="N48" s="307">
        <v>0</v>
      </c>
      <c r="O48" s="307">
        <v>0</v>
      </c>
      <c r="P48" s="307">
        <v>0</v>
      </c>
      <c r="Q48" s="305">
        <v>0</v>
      </c>
      <c r="R48" s="307">
        <v>0</v>
      </c>
      <c r="S48" s="307">
        <v>0</v>
      </c>
      <c r="T48" s="307">
        <v>0</v>
      </c>
      <c r="U48" s="307">
        <v>0</v>
      </c>
      <c r="V48" s="307">
        <v>0</v>
      </c>
      <c r="W48" s="307">
        <v>0</v>
      </c>
      <c r="X48" s="307">
        <v>0</v>
      </c>
      <c r="Y48" s="307">
        <v>0</v>
      </c>
      <c r="Z48" s="305">
        <v>0</v>
      </c>
      <c r="AA48" s="307">
        <v>0</v>
      </c>
      <c r="AB48" s="307">
        <v>0</v>
      </c>
      <c r="AC48" s="307">
        <v>0</v>
      </c>
      <c r="AD48" s="307">
        <v>0</v>
      </c>
      <c r="AE48" s="307">
        <v>0</v>
      </c>
      <c r="AF48" s="307">
        <v>0</v>
      </c>
      <c r="AG48" s="307">
        <v>0</v>
      </c>
      <c r="AH48" s="307">
        <v>0</v>
      </c>
      <c r="AI48" s="307">
        <v>0</v>
      </c>
      <c r="AJ48" s="307">
        <v>0</v>
      </c>
      <c r="AK48" s="307">
        <v>0</v>
      </c>
      <c r="AL48" s="307">
        <v>0</v>
      </c>
      <c r="AM48" s="307">
        <v>0</v>
      </c>
      <c r="AN48" s="307">
        <v>0</v>
      </c>
      <c r="AO48" s="308">
        <v>0</v>
      </c>
      <c r="AP48" s="307">
        <v>0</v>
      </c>
      <c r="AQ48" s="307">
        <v>0</v>
      </c>
      <c r="AR48" s="307">
        <v>0</v>
      </c>
      <c r="AS48" s="307">
        <v>0</v>
      </c>
      <c r="AT48" s="307">
        <v>0</v>
      </c>
      <c r="AU48" s="307">
        <v>0</v>
      </c>
      <c r="AV48" s="307">
        <v>0</v>
      </c>
      <c r="AW48" s="307">
        <v>0</v>
      </c>
      <c r="AX48" s="307">
        <v>0</v>
      </c>
      <c r="AY48" s="307">
        <v>0</v>
      </c>
      <c r="AZ48" s="307">
        <v>0</v>
      </c>
      <c r="BA48" s="307">
        <v>0</v>
      </c>
      <c r="BB48" s="307">
        <v>0</v>
      </c>
      <c r="BC48" s="307">
        <v>0</v>
      </c>
      <c r="BD48" s="306">
        <v>0</v>
      </c>
      <c r="BE48" s="307">
        <v>0</v>
      </c>
      <c r="BF48" s="307">
        <v>0</v>
      </c>
      <c r="BG48" s="6"/>
      <c r="BJ48" s="7"/>
    </row>
    <row r="49" spans="1:63" ht="17.100000000000001" customHeight="1" x14ac:dyDescent="0.2">
      <c r="A49" s="55" t="s">
        <v>200</v>
      </c>
      <c r="B49" s="187" t="s">
        <v>201</v>
      </c>
      <c r="C49" s="55" t="s">
        <v>35</v>
      </c>
      <c r="D49" s="307">
        <v>2.4450599999999998</v>
      </c>
      <c r="E49" s="305">
        <v>0</v>
      </c>
      <c r="F49" s="307">
        <v>0</v>
      </c>
      <c r="G49" s="307">
        <v>0</v>
      </c>
      <c r="H49" s="307">
        <v>0</v>
      </c>
      <c r="I49" s="307">
        <v>0</v>
      </c>
      <c r="J49" s="307">
        <v>0</v>
      </c>
      <c r="K49" s="307">
        <v>0</v>
      </c>
      <c r="L49" s="307">
        <v>0</v>
      </c>
      <c r="M49" s="307">
        <v>0</v>
      </c>
      <c r="N49" s="307">
        <v>0</v>
      </c>
      <c r="O49" s="307">
        <v>0</v>
      </c>
      <c r="P49" s="307">
        <v>0</v>
      </c>
      <c r="Q49" s="305">
        <v>0</v>
      </c>
      <c r="R49" s="307">
        <v>0</v>
      </c>
      <c r="S49" s="307">
        <v>0</v>
      </c>
      <c r="T49" s="307">
        <v>0</v>
      </c>
      <c r="U49" s="307">
        <v>0</v>
      </c>
      <c r="V49" s="307">
        <v>0</v>
      </c>
      <c r="W49" s="307">
        <v>0</v>
      </c>
      <c r="X49" s="307">
        <v>0</v>
      </c>
      <c r="Y49" s="307">
        <v>0</v>
      </c>
      <c r="Z49" s="305">
        <v>0</v>
      </c>
      <c r="AA49" s="307">
        <v>0</v>
      </c>
      <c r="AB49" s="307">
        <v>0</v>
      </c>
      <c r="AC49" s="307">
        <v>0</v>
      </c>
      <c r="AD49" s="307">
        <v>0</v>
      </c>
      <c r="AE49" s="307">
        <v>0</v>
      </c>
      <c r="AF49" s="307">
        <v>0</v>
      </c>
      <c r="AG49" s="307">
        <v>0</v>
      </c>
      <c r="AH49" s="307">
        <v>0</v>
      </c>
      <c r="AI49" s="307">
        <v>0</v>
      </c>
      <c r="AJ49" s="307">
        <v>0</v>
      </c>
      <c r="AK49" s="307">
        <v>0</v>
      </c>
      <c r="AL49" s="307">
        <v>0</v>
      </c>
      <c r="AM49" s="307">
        <v>0</v>
      </c>
      <c r="AN49" s="307">
        <v>0</v>
      </c>
      <c r="AO49" s="307">
        <v>0</v>
      </c>
      <c r="AP49" s="308">
        <v>2.4450599999999998</v>
      </c>
      <c r="AQ49" s="307">
        <v>0</v>
      </c>
      <c r="AR49" s="307">
        <v>0</v>
      </c>
      <c r="AS49" s="307">
        <v>0</v>
      </c>
      <c r="AT49" s="307">
        <v>0</v>
      </c>
      <c r="AU49" s="307">
        <v>0</v>
      </c>
      <c r="AV49" s="307">
        <v>0</v>
      </c>
      <c r="AW49" s="307">
        <v>0</v>
      </c>
      <c r="AX49" s="307">
        <v>0</v>
      </c>
      <c r="AY49" s="307">
        <v>0</v>
      </c>
      <c r="AZ49" s="307">
        <v>0</v>
      </c>
      <c r="BA49" s="307">
        <v>0</v>
      </c>
      <c r="BB49" s="307">
        <v>0</v>
      </c>
      <c r="BC49" s="307">
        <v>0</v>
      </c>
      <c r="BD49" s="306">
        <v>0</v>
      </c>
      <c r="BE49" s="307">
        <v>0</v>
      </c>
      <c r="BF49" s="307">
        <v>2.4450599999999998</v>
      </c>
      <c r="BG49" s="6"/>
      <c r="BH49" s="7"/>
      <c r="BI49" s="57"/>
      <c r="BJ49" s="7"/>
    </row>
    <row r="50" spans="1:63" ht="21.75" customHeight="1" x14ac:dyDescent="0.2">
      <c r="A50" s="55" t="s">
        <v>94</v>
      </c>
      <c r="B50" s="187" t="s">
        <v>97</v>
      </c>
      <c r="C50" s="55" t="s">
        <v>37</v>
      </c>
      <c r="D50" s="307">
        <v>0</v>
      </c>
      <c r="E50" s="305">
        <v>0</v>
      </c>
      <c r="F50" s="307">
        <v>0</v>
      </c>
      <c r="G50" s="307">
        <v>0</v>
      </c>
      <c r="H50" s="307">
        <v>0</v>
      </c>
      <c r="I50" s="307">
        <v>0</v>
      </c>
      <c r="J50" s="307">
        <v>0</v>
      </c>
      <c r="K50" s="307">
        <v>0</v>
      </c>
      <c r="L50" s="307">
        <v>0</v>
      </c>
      <c r="M50" s="307">
        <v>0</v>
      </c>
      <c r="N50" s="307">
        <v>0</v>
      </c>
      <c r="O50" s="307">
        <v>0</v>
      </c>
      <c r="P50" s="307">
        <v>0</v>
      </c>
      <c r="Q50" s="305">
        <v>0</v>
      </c>
      <c r="R50" s="307">
        <v>0</v>
      </c>
      <c r="S50" s="307">
        <v>0</v>
      </c>
      <c r="T50" s="307">
        <v>0</v>
      </c>
      <c r="U50" s="307">
        <v>0</v>
      </c>
      <c r="V50" s="307">
        <v>0</v>
      </c>
      <c r="W50" s="307">
        <v>0</v>
      </c>
      <c r="X50" s="307">
        <v>0</v>
      </c>
      <c r="Y50" s="307">
        <v>0</v>
      </c>
      <c r="Z50" s="309">
        <v>0</v>
      </c>
      <c r="AA50" s="307">
        <v>0</v>
      </c>
      <c r="AB50" s="307">
        <v>0</v>
      </c>
      <c r="AC50" s="307">
        <v>0</v>
      </c>
      <c r="AD50" s="307">
        <v>0</v>
      </c>
      <c r="AE50" s="307">
        <v>0</v>
      </c>
      <c r="AF50" s="307">
        <v>0</v>
      </c>
      <c r="AG50" s="307">
        <v>0</v>
      </c>
      <c r="AH50" s="307">
        <v>0</v>
      </c>
      <c r="AI50" s="307">
        <v>0</v>
      </c>
      <c r="AJ50" s="307">
        <v>0</v>
      </c>
      <c r="AK50" s="307">
        <v>0</v>
      </c>
      <c r="AL50" s="307">
        <v>0</v>
      </c>
      <c r="AM50" s="307">
        <v>0</v>
      </c>
      <c r="AN50" s="307">
        <v>0</v>
      </c>
      <c r="AO50" s="307">
        <v>0</v>
      </c>
      <c r="AP50" s="307">
        <v>0</v>
      </c>
      <c r="AQ50" s="308">
        <v>0</v>
      </c>
      <c r="AR50" s="307">
        <v>0</v>
      </c>
      <c r="AS50" s="307">
        <v>0</v>
      </c>
      <c r="AT50" s="307">
        <v>0</v>
      </c>
      <c r="AU50" s="307">
        <v>0</v>
      </c>
      <c r="AV50" s="307">
        <v>0</v>
      </c>
      <c r="AW50" s="307">
        <v>0</v>
      </c>
      <c r="AX50" s="307">
        <v>0</v>
      </c>
      <c r="AY50" s="307">
        <v>0</v>
      </c>
      <c r="AZ50" s="307">
        <v>0</v>
      </c>
      <c r="BA50" s="307">
        <v>0</v>
      </c>
      <c r="BB50" s="307">
        <v>0</v>
      </c>
      <c r="BC50" s="307">
        <v>0</v>
      </c>
      <c r="BD50" s="306">
        <v>0</v>
      </c>
      <c r="BE50" s="307">
        <v>0</v>
      </c>
      <c r="BF50" s="307">
        <v>0</v>
      </c>
      <c r="BG50" s="6"/>
      <c r="BJ50" s="7"/>
    </row>
    <row r="51" spans="1:63" ht="20.399999999999999" x14ac:dyDescent="0.2">
      <c r="A51" s="55" t="s">
        <v>96</v>
      </c>
      <c r="B51" s="187" t="s">
        <v>116</v>
      </c>
      <c r="C51" s="55" t="s">
        <v>47</v>
      </c>
      <c r="D51" s="307">
        <v>1.209352</v>
      </c>
      <c r="E51" s="305">
        <v>0</v>
      </c>
      <c r="F51" s="307">
        <v>0</v>
      </c>
      <c r="G51" s="307">
        <v>0</v>
      </c>
      <c r="H51" s="307">
        <v>0</v>
      </c>
      <c r="I51" s="307">
        <v>0</v>
      </c>
      <c r="J51" s="307">
        <v>0</v>
      </c>
      <c r="K51" s="307">
        <v>0</v>
      </c>
      <c r="L51" s="307">
        <v>0</v>
      </c>
      <c r="M51" s="307">
        <v>0</v>
      </c>
      <c r="N51" s="307">
        <v>0</v>
      </c>
      <c r="O51" s="307">
        <v>0</v>
      </c>
      <c r="P51" s="307">
        <v>0</v>
      </c>
      <c r="Q51" s="305">
        <v>0</v>
      </c>
      <c r="R51" s="307">
        <v>0</v>
      </c>
      <c r="S51" s="307">
        <v>0</v>
      </c>
      <c r="T51" s="307">
        <v>0</v>
      </c>
      <c r="U51" s="307">
        <v>0</v>
      </c>
      <c r="V51" s="307">
        <v>0</v>
      </c>
      <c r="W51" s="307">
        <v>0</v>
      </c>
      <c r="X51" s="307">
        <v>0</v>
      </c>
      <c r="Y51" s="307">
        <v>0</v>
      </c>
      <c r="Z51" s="309">
        <v>0</v>
      </c>
      <c r="AA51" s="307">
        <v>0</v>
      </c>
      <c r="AB51" s="307">
        <v>0</v>
      </c>
      <c r="AC51" s="307">
        <v>0</v>
      </c>
      <c r="AD51" s="307">
        <v>0</v>
      </c>
      <c r="AE51" s="307">
        <v>0</v>
      </c>
      <c r="AF51" s="307">
        <v>0</v>
      </c>
      <c r="AG51" s="307">
        <v>0</v>
      </c>
      <c r="AH51" s="307">
        <v>0</v>
      </c>
      <c r="AI51" s="307">
        <v>0</v>
      </c>
      <c r="AJ51" s="307">
        <v>0</v>
      </c>
      <c r="AK51" s="307">
        <v>0</v>
      </c>
      <c r="AL51" s="307">
        <v>0</v>
      </c>
      <c r="AM51" s="307">
        <v>0</v>
      </c>
      <c r="AN51" s="307">
        <v>0</v>
      </c>
      <c r="AO51" s="307">
        <v>0</v>
      </c>
      <c r="AP51" s="307">
        <v>0</v>
      </c>
      <c r="AQ51" s="307">
        <v>0</v>
      </c>
      <c r="AR51" s="308">
        <v>1.209352</v>
      </c>
      <c r="AS51" s="307">
        <v>0</v>
      </c>
      <c r="AT51" s="307">
        <v>0</v>
      </c>
      <c r="AU51" s="307">
        <v>0</v>
      </c>
      <c r="AV51" s="307">
        <v>0</v>
      </c>
      <c r="AW51" s="307">
        <v>0</v>
      </c>
      <c r="AX51" s="307">
        <v>0</v>
      </c>
      <c r="AY51" s="307">
        <v>0</v>
      </c>
      <c r="AZ51" s="307">
        <v>0</v>
      </c>
      <c r="BA51" s="307">
        <v>0</v>
      </c>
      <c r="BB51" s="307">
        <v>0</v>
      </c>
      <c r="BC51" s="307">
        <v>0</v>
      </c>
      <c r="BD51" s="306">
        <v>0</v>
      </c>
      <c r="BE51" s="307">
        <v>8.0000000000000029E-2</v>
      </c>
      <c r="BF51" s="307">
        <v>1.2893520000000001</v>
      </c>
      <c r="BG51" s="6"/>
      <c r="BJ51" s="7"/>
    </row>
    <row r="52" spans="1:63" ht="20.399999999999999" x14ac:dyDescent="0.2">
      <c r="A52" s="55" t="s">
        <v>98</v>
      </c>
      <c r="B52" s="187" t="s">
        <v>117</v>
      </c>
      <c r="C52" s="55" t="s">
        <v>48</v>
      </c>
      <c r="D52" s="307">
        <v>6.4286500000000002</v>
      </c>
      <c r="E52" s="305">
        <v>0</v>
      </c>
      <c r="F52" s="307">
        <v>0</v>
      </c>
      <c r="G52" s="307">
        <v>0</v>
      </c>
      <c r="H52" s="307">
        <v>0</v>
      </c>
      <c r="I52" s="307">
        <v>0</v>
      </c>
      <c r="J52" s="307">
        <v>0</v>
      </c>
      <c r="K52" s="307">
        <v>0</v>
      </c>
      <c r="L52" s="307">
        <v>0</v>
      </c>
      <c r="M52" s="307">
        <v>0</v>
      </c>
      <c r="N52" s="307">
        <v>0</v>
      </c>
      <c r="O52" s="307">
        <v>0</v>
      </c>
      <c r="P52" s="307">
        <v>0</v>
      </c>
      <c r="Q52" s="305">
        <v>1.5299999999999869E-2</v>
      </c>
      <c r="R52" s="307">
        <v>0</v>
      </c>
      <c r="S52" s="307">
        <v>0</v>
      </c>
      <c r="T52" s="307">
        <v>0</v>
      </c>
      <c r="U52" s="307">
        <v>0</v>
      </c>
      <c r="V52" s="307">
        <v>0</v>
      </c>
      <c r="W52" s="307">
        <v>0</v>
      </c>
      <c r="X52" s="307">
        <v>0</v>
      </c>
      <c r="Y52" s="307">
        <v>0</v>
      </c>
      <c r="Z52" s="309">
        <v>0</v>
      </c>
      <c r="AA52" s="307">
        <v>0</v>
      </c>
      <c r="AB52" s="307">
        <v>0</v>
      </c>
      <c r="AC52" s="307">
        <v>0</v>
      </c>
      <c r="AD52" s="307">
        <v>0</v>
      </c>
      <c r="AE52" s="307">
        <v>0</v>
      </c>
      <c r="AF52" s="307">
        <v>0</v>
      </c>
      <c r="AG52" s="307">
        <v>0</v>
      </c>
      <c r="AH52" s="307">
        <v>0</v>
      </c>
      <c r="AI52" s="307">
        <v>0</v>
      </c>
      <c r="AJ52" s="307">
        <v>0</v>
      </c>
      <c r="AK52" s="307">
        <v>0</v>
      </c>
      <c r="AL52" s="307">
        <v>0</v>
      </c>
      <c r="AM52" s="307">
        <v>0</v>
      </c>
      <c r="AN52" s="307">
        <v>0</v>
      </c>
      <c r="AO52" s="307">
        <v>0</v>
      </c>
      <c r="AP52" s="307">
        <v>0</v>
      </c>
      <c r="AQ52" s="307">
        <v>0</v>
      </c>
      <c r="AR52" s="307">
        <v>0</v>
      </c>
      <c r="AS52" s="308">
        <v>6.4133500000000003</v>
      </c>
      <c r="AT52" s="307">
        <v>0</v>
      </c>
      <c r="AU52" s="307">
        <v>1.5299999999999999E-2</v>
      </c>
      <c r="AV52" s="307">
        <v>0</v>
      </c>
      <c r="AW52" s="307">
        <v>0</v>
      </c>
      <c r="AX52" s="307">
        <v>0</v>
      </c>
      <c r="AY52" s="307">
        <v>0</v>
      </c>
      <c r="AZ52" s="307">
        <v>0</v>
      </c>
      <c r="BA52" s="307">
        <v>0</v>
      </c>
      <c r="BB52" s="307">
        <v>0</v>
      </c>
      <c r="BC52" s="307">
        <v>0</v>
      </c>
      <c r="BD52" s="306">
        <v>1.5299999999999999E-2</v>
      </c>
      <c r="BE52" s="307">
        <v>27.4847</v>
      </c>
      <c r="BF52" s="307">
        <v>33.913350000000001</v>
      </c>
      <c r="BG52" s="6"/>
      <c r="BJ52" s="7"/>
    </row>
    <row r="53" spans="1:63" ht="17.100000000000001" customHeight="1" x14ac:dyDescent="0.2">
      <c r="A53" s="55" t="s">
        <v>100</v>
      </c>
      <c r="B53" s="189" t="s">
        <v>101</v>
      </c>
      <c r="C53" s="55" t="s">
        <v>39</v>
      </c>
      <c r="D53" s="307">
        <v>143.96183499999998</v>
      </c>
      <c r="E53" s="305">
        <v>0</v>
      </c>
      <c r="F53" s="307">
        <v>0</v>
      </c>
      <c r="G53" s="307">
        <v>0</v>
      </c>
      <c r="H53" s="307">
        <v>0</v>
      </c>
      <c r="I53" s="307">
        <v>0</v>
      </c>
      <c r="J53" s="307">
        <v>0</v>
      </c>
      <c r="K53" s="307">
        <v>0</v>
      </c>
      <c r="L53" s="307">
        <v>0</v>
      </c>
      <c r="M53" s="307">
        <v>0</v>
      </c>
      <c r="N53" s="307">
        <v>0</v>
      </c>
      <c r="O53" s="307">
        <v>0</v>
      </c>
      <c r="P53" s="307">
        <v>0</v>
      </c>
      <c r="Q53" s="305">
        <v>4</v>
      </c>
      <c r="R53" s="307">
        <v>0</v>
      </c>
      <c r="S53" s="307">
        <v>0</v>
      </c>
      <c r="T53" s="307">
        <v>0</v>
      </c>
      <c r="U53" s="307">
        <v>1.24</v>
      </c>
      <c r="V53" s="307">
        <v>0.03</v>
      </c>
      <c r="W53" s="307">
        <v>0.5</v>
      </c>
      <c r="X53" s="307">
        <v>0</v>
      </c>
      <c r="Y53" s="307">
        <v>0</v>
      </c>
      <c r="Z53" s="309">
        <v>2.2300000000000004</v>
      </c>
      <c r="AA53" s="307">
        <v>2.2300000000000004</v>
      </c>
      <c r="AB53" s="307">
        <v>0</v>
      </c>
      <c r="AC53" s="307">
        <v>0</v>
      </c>
      <c r="AD53" s="307">
        <v>0</v>
      </c>
      <c r="AE53" s="307">
        <v>0</v>
      </c>
      <c r="AF53" s="307">
        <v>0</v>
      </c>
      <c r="AG53" s="307">
        <v>0</v>
      </c>
      <c r="AH53" s="307">
        <v>0</v>
      </c>
      <c r="AI53" s="307">
        <v>0</v>
      </c>
      <c r="AJ53" s="307">
        <v>0</v>
      </c>
      <c r="AK53" s="307">
        <v>0</v>
      </c>
      <c r="AL53" s="307">
        <v>0</v>
      </c>
      <c r="AM53" s="307">
        <v>0</v>
      </c>
      <c r="AN53" s="307">
        <v>0</v>
      </c>
      <c r="AO53" s="307">
        <v>0</v>
      </c>
      <c r="AP53" s="307">
        <v>0</v>
      </c>
      <c r="AQ53" s="307">
        <v>0</v>
      </c>
      <c r="AR53" s="307">
        <v>0</v>
      </c>
      <c r="AS53" s="307">
        <v>0</v>
      </c>
      <c r="AT53" s="308">
        <v>139.96183499999998</v>
      </c>
      <c r="AU53" s="307">
        <v>0</v>
      </c>
      <c r="AV53" s="307">
        <v>0</v>
      </c>
      <c r="AW53" s="307">
        <v>0</v>
      </c>
      <c r="AX53" s="307">
        <v>0</v>
      </c>
      <c r="AY53" s="307">
        <v>0</v>
      </c>
      <c r="AZ53" s="307">
        <v>0</v>
      </c>
      <c r="BA53" s="307">
        <v>0</v>
      </c>
      <c r="BB53" s="307">
        <v>0</v>
      </c>
      <c r="BC53" s="307">
        <v>0</v>
      </c>
      <c r="BD53" s="306">
        <v>4</v>
      </c>
      <c r="BE53" s="307">
        <v>17.300000000000018</v>
      </c>
      <c r="BF53" s="307">
        <v>161.26183499999999</v>
      </c>
      <c r="BG53" s="6"/>
      <c r="BJ53" s="7"/>
    </row>
    <row r="54" spans="1:63" s="10" customFormat="1" ht="13.5" customHeight="1" x14ac:dyDescent="0.2">
      <c r="A54" s="55" t="s">
        <v>102</v>
      </c>
      <c r="B54" s="189" t="s">
        <v>103</v>
      </c>
      <c r="C54" s="55" t="s">
        <v>40</v>
      </c>
      <c r="D54" s="307">
        <v>487.91347000000002</v>
      </c>
      <c r="E54" s="305">
        <v>0</v>
      </c>
      <c r="F54" s="307">
        <v>0</v>
      </c>
      <c r="G54" s="307">
        <v>0</v>
      </c>
      <c r="H54" s="307">
        <v>0</v>
      </c>
      <c r="I54" s="307">
        <v>0</v>
      </c>
      <c r="J54" s="307">
        <v>0</v>
      </c>
      <c r="K54" s="307">
        <v>0</v>
      </c>
      <c r="L54" s="307">
        <v>0</v>
      </c>
      <c r="M54" s="307">
        <v>0</v>
      </c>
      <c r="N54" s="307">
        <v>0</v>
      </c>
      <c r="O54" s="307">
        <v>0</v>
      </c>
      <c r="P54" s="307">
        <v>0</v>
      </c>
      <c r="Q54" s="305">
        <v>6.2499999999999432</v>
      </c>
      <c r="R54" s="307">
        <v>0</v>
      </c>
      <c r="S54" s="307">
        <v>0</v>
      </c>
      <c r="T54" s="307">
        <v>0</v>
      </c>
      <c r="U54" s="307">
        <v>0</v>
      </c>
      <c r="V54" s="307">
        <v>0</v>
      </c>
      <c r="W54" s="307">
        <v>0</v>
      </c>
      <c r="X54" s="307">
        <v>0</v>
      </c>
      <c r="Y54" s="307">
        <v>0</v>
      </c>
      <c r="Z54" s="309">
        <v>4.96</v>
      </c>
      <c r="AA54" s="307">
        <v>4.2</v>
      </c>
      <c r="AB54" s="307">
        <v>0.63</v>
      </c>
      <c r="AC54" s="307">
        <v>0</v>
      </c>
      <c r="AD54" s="307">
        <v>0.03</v>
      </c>
      <c r="AE54" s="307">
        <v>0.1</v>
      </c>
      <c r="AF54" s="307">
        <v>0</v>
      </c>
      <c r="AG54" s="307">
        <v>0</v>
      </c>
      <c r="AH54" s="307">
        <v>0</v>
      </c>
      <c r="AI54" s="307">
        <v>0</v>
      </c>
      <c r="AJ54" s="307">
        <v>0</v>
      </c>
      <c r="AK54" s="307">
        <v>0</v>
      </c>
      <c r="AL54" s="307">
        <v>0</v>
      </c>
      <c r="AM54" s="307">
        <v>0</v>
      </c>
      <c r="AN54" s="307">
        <v>0</v>
      </c>
      <c r="AO54" s="307">
        <v>0</v>
      </c>
      <c r="AP54" s="307">
        <v>0</v>
      </c>
      <c r="AQ54" s="307">
        <v>0</v>
      </c>
      <c r="AR54" s="307">
        <v>0.03</v>
      </c>
      <c r="AS54" s="307">
        <v>0.61</v>
      </c>
      <c r="AT54" s="307">
        <v>0</v>
      </c>
      <c r="AU54" s="308">
        <v>481.66347000000002</v>
      </c>
      <c r="AV54" s="307">
        <v>0.65</v>
      </c>
      <c r="AW54" s="307">
        <v>0</v>
      </c>
      <c r="AX54" s="307">
        <v>0</v>
      </c>
      <c r="AY54" s="307">
        <v>0</v>
      </c>
      <c r="AZ54" s="307">
        <v>0</v>
      </c>
      <c r="BA54" s="307">
        <v>0</v>
      </c>
      <c r="BB54" s="307">
        <v>0</v>
      </c>
      <c r="BC54" s="307">
        <v>0</v>
      </c>
      <c r="BD54" s="306">
        <v>6.25</v>
      </c>
      <c r="BE54" s="307">
        <v>102.55864</v>
      </c>
      <c r="BF54" s="307">
        <v>590.47211000000004</v>
      </c>
      <c r="BG54" s="6"/>
      <c r="BI54" s="1"/>
      <c r="BJ54" s="7"/>
      <c r="BK54" s="11"/>
    </row>
    <row r="55" spans="1:63" s="10" customFormat="1" ht="20.399999999999999" x14ac:dyDescent="0.2">
      <c r="A55" s="55" t="s">
        <v>104</v>
      </c>
      <c r="B55" s="189" t="s">
        <v>105</v>
      </c>
      <c r="C55" s="55" t="s">
        <v>41</v>
      </c>
      <c r="D55" s="307">
        <v>35.491170000000004</v>
      </c>
      <c r="E55" s="305">
        <v>0</v>
      </c>
      <c r="F55" s="307">
        <v>0</v>
      </c>
      <c r="G55" s="307">
        <v>0</v>
      </c>
      <c r="H55" s="307">
        <v>0</v>
      </c>
      <c r="I55" s="307">
        <v>0</v>
      </c>
      <c r="J55" s="307">
        <v>0</v>
      </c>
      <c r="K55" s="307">
        <v>0</v>
      </c>
      <c r="L55" s="307">
        <v>0</v>
      </c>
      <c r="M55" s="307">
        <v>0</v>
      </c>
      <c r="N55" s="307">
        <v>0</v>
      </c>
      <c r="O55" s="307">
        <v>0</v>
      </c>
      <c r="P55" s="307">
        <v>0</v>
      </c>
      <c r="Q55" s="305">
        <v>1.455600000000004</v>
      </c>
      <c r="R55" s="307">
        <v>0</v>
      </c>
      <c r="S55" s="307">
        <v>0.12</v>
      </c>
      <c r="T55" s="307">
        <v>0</v>
      </c>
      <c r="U55" s="307">
        <v>0</v>
      </c>
      <c r="V55" s="307">
        <v>0.11</v>
      </c>
      <c r="W55" s="307">
        <v>0.47</v>
      </c>
      <c r="X55" s="307">
        <v>0</v>
      </c>
      <c r="Y55" s="307">
        <v>0</v>
      </c>
      <c r="Z55" s="309">
        <v>0</v>
      </c>
      <c r="AA55" s="307">
        <v>0</v>
      </c>
      <c r="AB55" s="307">
        <v>0</v>
      </c>
      <c r="AC55" s="307">
        <v>0</v>
      </c>
      <c r="AD55" s="307">
        <v>0</v>
      </c>
      <c r="AE55" s="307">
        <v>0</v>
      </c>
      <c r="AF55" s="307">
        <v>0</v>
      </c>
      <c r="AG55" s="307">
        <v>0</v>
      </c>
      <c r="AH55" s="307">
        <v>0</v>
      </c>
      <c r="AI55" s="307">
        <v>0</v>
      </c>
      <c r="AJ55" s="307">
        <v>0</v>
      </c>
      <c r="AK55" s="307">
        <v>0</v>
      </c>
      <c r="AL55" s="307">
        <v>0</v>
      </c>
      <c r="AM55" s="307">
        <v>0</v>
      </c>
      <c r="AN55" s="307">
        <v>0</v>
      </c>
      <c r="AO55" s="307">
        <v>0</v>
      </c>
      <c r="AP55" s="307">
        <v>0</v>
      </c>
      <c r="AQ55" s="307">
        <v>0</v>
      </c>
      <c r="AR55" s="307">
        <v>0</v>
      </c>
      <c r="AS55" s="307">
        <v>0</v>
      </c>
      <c r="AT55" s="307">
        <v>0.09</v>
      </c>
      <c r="AU55" s="307">
        <v>0.66560000000000008</v>
      </c>
      <c r="AV55" s="308">
        <v>34.035570000000007</v>
      </c>
      <c r="AW55" s="307">
        <v>0</v>
      </c>
      <c r="AX55" s="307">
        <v>0</v>
      </c>
      <c r="AY55" s="307">
        <v>0</v>
      </c>
      <c r="AZ55" s="307">
        <v>0</v>
      </c>
      <c r="BA55" s="307">
        <v>0</v>
      </c>
      <c r="BB55" s="307">
        <v>0</v>
      </c>
      <c r="BC55" s="307">
        <v>0</v>
      </c>
      <c r="BD55" s="306">
        <v>1.4556</v>
      </c>
      <c r="BE55" s="307">
        <v>3.6943999999999986</v>
      </c>
      <c r="BF55" s="307">
        <v>39.185570000000006</v>
      </c>
      <c r="BG55" s="6"/>
      <c r="BI55" s="1"/>
      <c r="BJ55" s="7"/>
    </row>
    <row r="56" spans="1:63" ht="23.25" customHeight="1" x14ac:dyDescent="0.2">
      <c r="A56" s="55" t="s">
        <v>106</v>
      </c>
      <c r="B56" s="189" t="s">
        <v>107</v>
      </c>
      <c r="C56" s="55" t="s">
        <v>42</v>
      </c>
      <c r="D56" s="307">
        <v>2.1690800000000001</v>
      </c>
      <c r="E56" s="305">
        <v>0</v>
      </c>
      <c r="F56" s="307">
        <v>0</v>
      </c>
      <c r="G56" s="307">
        <v>0</v>
      </c>
      <c r="H56" s="307">
        <v>0</v>
      </c>
      <c r="I56" s="307">
        <v>0</v>
      </c>
      <c r="J56" s="307">
        <v>0</v>
      </c>
      <c r="K56" s="307">
        <v>0</v>
      </c>
      <c r="L56" s="307">
        <v>0</v>
      </c>
      <c r="M56" s="307">
        <v>0</v>
      </c>
      <c r="N56" s="307">
        <v>0</v>
      </c>
      <c r="O56" s="307">
        <v>0</v>
      </c>
      <c r="P56" s="307">
        <v>0</v>
      </c>
      <c r="Q56" s="305">
        <v>0</v>
      </c>
      <c r="R56" s="307">
        <v>0</v>
      </c>
      <c r="S56" s="307">
        <v>0</v>
      </c>
      <c r="T56" s="307">
        <v>0</v>
      </c>
      <c r="U56" s="307">
        <v>0</v>
      </c>
      <c r="V56" s="307">
        <v>0</v>
      </c>
      <c r="W56" s="307">
        <v>0</v>
      </c>
      <c r="X56" s="307">
        <v>0</v>
      </c>
      <c r="Y56" s="307">
        <v>0</v>
      </c>
      <c r="Z56" s="309">
        <v>0</v>
      </c>
      <c r="AA56" s="307">
        <v>0</v>
      </c>
      <c r="AB56" s="307">
        <v>0</v>
      </c>
      <c r="AC56" s="307">
        <v>0</v>
      </c>
      <c r="AD56" s="307">
        <v>0</v>
      </c>
      <c r="AE56" s="307">
        <v>0</v>
      </c>
      <c r="AF56" s="307">
        <v>0</v>
      </c>
      <c r="AG56" s="307">
        <v>0</v>
      </c>
      <c r="AH56" s="307">
        <v>0</v>
      </c>
      <c r="AI56" s="307">
        <v>0</v>
      </c>
      <c r="AJ56" s="307">
        <v>0</v>
      </c>
      <c r="AK56" s="307">
        <v>0</v>
      </c>
      <c r="AL56" s="307">
        <v>0</v>
      </c>
      <c r="AM56" s="307">
        <v>0</v>
      </c>
      <c r="AN56" s="307">
        <v>0</v>
      </c>
      <c r="AO56" s="307">
        <v>0</v>
      </c>
      <c r="AP56" s="307">
        <v>0</v>
      </c>
      <c r="AQ56" s="307">
        <v>0</v>
      </c>
      <c r="AR56" s="307">
        <v>0</v>
      </c>
      <c r="AS56" s="307">
        <v>0</v>
      </c>
      <c r="AT56" s="307">
        <v>0</v>
      </c>
      <c r="AU56" s="307">
        <v>0</v>
      </c>
      <c r="AV56" s="307">
        <v>0</v>
      </c>
      <c r="AW56" s="308">
        <v>2.1690800000000001</v>
      </c>
      <c r="AX56" s="307">
        <v>0</v>
      </c>
      <c r="AY56" s="307">
        <v>0</v>
      </c>
      <c r="AZ56" s="307">
        <v>0</v>
      </c>
      <c r="BA56" s="307">
        <v>0</v>
      </c>
      <c r="BB56" s="307">
        <v>0</v>
      </c>
      <c r="BC56" s="307">
        <v>0</v>
      </c>
      <c r="BD56" s="306">
        <v>0</v>
      </c>
      <c r="BE56" s="307">
        <v>0</v>
      </c>
      <c r="BF56" s="307">
        <v>2.1690800000000001</v>
      </c>
      <c r="BG56" s="6"/>
      <c r="BJ56" s="7"/>
    </row>
    <row r="57" spans="1:63" ht="24" customHeight="1" x14ac:dyDescent="0.2">
      <c r="A57" s="55" t="s">
        <v>108</v>
      </c>
      <c r="B57" s="189" t="s">
        <v>109</v>
      </c>
      <c r="C57" s="55" t="s">
        <v>43</v>
      </c>
      <c r="D57" s="307">
        <v>0</v>
      </c>
      <c r="E57" s="305">
        <v>0</v>
      </c>
      <c r="F57" s="307">
        <v>0</v>
      </c>
      <c r="G57" s="307">
        <v>0</v>
      </c>
      <c r="H57" s="307">
        <v>0</v>
      </c>
      <c r="I57" s="307">
        <v>0</v>
      </c>
      <c r="J57" s="307">
        <v>0</v>
      </c>
      <c r="K57" s="307">
        <v>0</v>
      </c>
      <c r="L57" s="307">
        <v>0</v>
      </c>
      <c r="M57" s="307">
        <v>0</v>
      </c>
      <c r="N57" s="307">
        <v>0</v>
      </c>
      <c r="O57" s="307">
        <v>0</v>
      </c>
      <c r="P57" s="307">
        <v>0</v>
      </c>
      <c r="Q57" s="305">
        <v>0</v>
      </c>
      <c r="R57" s="307">
        <v>0</v>
      </c>
      <c r="S57" s="307">
        <v>0</v>
      </c>
      <c r="T57" s="307">
        <v>0</v>
      </c>
      <c r="U57" s="307">
        <v>0</v>
      </c>
      <c r="V57" s="307">
        <v>0</v>
      </c>
      <c r="W57" s="307">
        <v>0</v>
      </c>
      <c r="X57" s="307">
        <v>0</v>
      </c>
      <c r="Y57" s="307">
        <v>0</v>
      </c>
      <c r="Z57" s="309">
        <v>0</v>
      </c>
      <c r="AA57" s="307">
        <v>0</v>
      </c>
      <c r="AB57" s="307">
        <v>0</v>
      </c>
      <c r="AC57" s="307">
        <v>0</v>
      </c>
      <c r="AD57" s="307">
        <v>0</v>
      </c>
      <c r="AE57" s="307">
        <v>0</v>
      </c>
      <c r="AF57" s="307">
        <v>0</v>
      </c>
      <c r="AG57" s="307">
        <v>0</v>
      </c>
      <c r="AH57" s="307">
        <v>0</v>
      </c>
      <c r="AI57" s="307">
        <v>0</v>
      </c>
      <c r="AJ57" s="307">
        <v>0</v>
      </c>
      <c r="AK57" s="307">
        <v>0</v>
      </c>
      <c r="AL57" s="307">
        <v>0</v>
      </c>
      <c r="AM57" s="307">
        <v>0</v>
      </c>
      <c r="AN57" s="307">
        <v>0</v>
      </c>
      <c r="AO57" s="307">
        <v>0</v>
      </c>
      <c r="AP57" s="307">
        <v>0</v>
      </c>
      <c r="AQ57" s="307">
        <v>0</v>
      </c>
      <c r="AR57" s="307">
        <v>0</v>
      </c>
      <c r="AS57" s="307">
        <v>0</v>
      </c>
      <c r="AT57" s="307">
        <v>0</v>
      </c>
      <c r="AU57" s="307">
        <v>0</v>
      </c>
      <c r="AV57" s="307">
        <v>0</v>
      </c>
      <c r="AW57" s="307">
        <v>0</v>
      </c>
      <c r="AX57" s="308">
        <v>0</v>
      </c>
      <c r="AY57" s="307">
        <v>0</v>
      </c>
      <c r="AZ57" s="307">
        <v>0</v>
      </c>
      <c r="BA57" s="307">
        <v>0</v>
      </c>
      <c r="BB57" s="307">
        <v>0</v>
      </c>
      <c r="BC57" s="307">
        <v>0</v>
      </c>
      <c r="BD57" s="306">
        <v>0</v>
      </c>
      <c r="BE57" s="307">
        <v>0</v>
      </c>
      <c r="BF57" s="307">
        <v>0</v>
      </c>
      <c r="BG57" s="6"/>
      <c r="BJ57" s="7"/>
    </row>
    <row r="58" spans="1:63" ht="17.100000000000001" customHeight="1" x14ac:dyDescent="0.2">
      <c r="A58" s="55" t="s">
        <v>110</v>
      </c>
      <c r="B58" s="189" t="s">
        <v>220</v>
      </c>
      <c r="C58" s="55" t="s">
        <v>49</v>
      </c>
      <c r="D58" s="307">
        <v>1.1509199999999997</v>
      </c>
      <c r="E58" s="305">
        <v>0</v>
      </c>
      <c r="F58" s="307">
        <v>0</v>
      </c>
      <c r="G58" s="307">
        <v>0</v>
      </c>
      <c r="H58" s="307">
        <v>0</v>
      </c>
      <c r="I58" s="307">
        <v>0</v>
      </c>
      <c r="J58" s="307">
        <v>0</v>
      </c>
      <c r="K58" s="307">
        <v>0</v>
      </c>
      <c r="L58" s="307">
        <v>0</v>
      </c>
      <c r="M58" s="307">
        <v>0</v>
      </c>
      <c r="N58" s="307">
        <v>0</v>
      </c>
      <c r="O58" s="307">
        <v>0</v>
      </c>
      <c r="P58" s="307">
        <v>0</v>
      </c>
      <c r="Q58" s="305">
        <v>0</v>
      </c>
      <c r="R58" s="307">
        <v>0</v>
      </c>
      <c r="S58" s="307">
        <v>0</v>
      </c>
      <c r="T58" s="307">
        <v>0</v>
      </c>
      <c r="U58" s="307">
        <v>0</v>
      </c>
      <c r="V58" s="307">
        <v>0</v>
      </c>
      <c r="W58" s="307">
        <v>0</v>
      </c>
      <c r="X58" s="307">
        <v>0</v>
      </c>
      <c r="Y58" s="307">
        <v>0</v>
      </c>
      <c r="Z58" s="309">
        <v>0</v>
      </c>
      <c r="AA58" s="307">
        <v>0</v>
      </c>
      <c r="AB58" s="307">
        <v>0</v>
      </c>
      <c r="AC58" s="307">
        <v>0</v>
      </c>
      <c r="AD58" s="307">
        <v>0</v>
      </c>
      <c r="AE58" s="307">
        <v>0</v>
      </c>
      <c r="AF58" s="307">
        <v>0</v>
      </c>
      <c r="AG58" s="307">
        <v>0</v>
      </c>
      <c r="AH58" s="307">
        <v>0</v>
      </c>
      <c r="AI58" s="307">
        <v>0</v>
      </c>
      <c r="AJ58" s="307">
        <v>0</v>
      </c>
      <c r="AK58" s="307">
        <v>0</v>
      </c>
      <c r="AL58" s="307">
        <v>0</v>
      </c>
      <c r="AM58" s="307">
        <v>0</v>
      </c>
      <c r="AN58" s="307">
        <v>0</v>
      </c>
      <c r="AO58" s="307">
        <v>0</v>
      </c>
      <c r="AP58" s="307">
        <v>0</v>
      </c>
      <c r="AQ58" s="307">
        <v>0</v>
      </c>
      <c r="AR58" s="307">
        <v>0</v>
      </c>
      <c r="AS58" s="307">
        <v>0</v>
      </c>
      <c r="AT58" s="307">
        <v>0</v>
      </c>
      <c r="AU58" s="307">
        <v>0</v>
      </c>
      <c r="AV58" s="307">
        <v>0</v>
      </c>
      <c r="AW58" s="307">
        <v>0</v>
      </c>
      <c r="AX58" s="307">
        <v>0</v>
      </c>
      <c r="AY58" s="308">
        <v>1.1509199999999997</v>
      </c>
      <c r="AZ58" s="307">
        <v>0</v>
      </c>
      <c r="BA58" s="307">
        <v>0</v>
      </c>
      <c r="BB58" s="307">
        <v>0</v>
      </c>
      <c r="BC58" s="307">
        <v>0</v>
      </c>
      <c r="BD58" s="306">
        <v>0</v>
      </c>
      <c r="BE58" s="307">
        <v>0</v>
      </c>
      <c r="BF58" s="307">
        <v>1.1509199999999997</v>
      </c>
      <c r="BG58" s="6"/>
      <c r="BJ58" s="7"/>
    </row>
    <row r="59" spans="1:63" ht="20.399999999999999" x14ac:dyDescent="0.2">
      <c r="A59" s="55" t="s">
        <v>112</v>
      </c>
      <c r="B59" s="189" t="s">
        <v>118</v>
      </c>
      <c r="C59" s="55" t="s">
        <v>50</v>
      </c>
      <c r="D59" s="307">
        <v>1571.3213840000001</v>
      </c>
      <c r="E59" s="305">
        <v>57.01</v>
      </c>
      <c r="F59" s="307">
        <v>0</v>
      </c>
      <c r="G59" s="307">
        <v>0</v>
      </c>
      <c r="H59" s="307">
        <v>0</v>
      </c>
      <c r="I59" s="307">
        <v>0</v>
      </c>
      <c r="J59" s="307">
        <v>57.01</v>
      </c>
      <c r="K59" s="307">
        <v>0</v>
      </c>
      <c r="L59" s="307">
        <v>0</v>
      </c>
      <c r="M59" s="307">
        <v>0</v>
      </c>
      <c r="N59" s="307">
        <v>0</v>
      </c>
      <c r="O59" s="307">
        <v>0</v>
      </c>
      <c r="P59" s="307">
        <v>0</v>
      </c>
      <c r="Q59" s="305">
        <v>3.4900000000000091</v>
      </c>
      <c r="R59" s="307">
        <v>0</v>
      </c>
      <c r="S59" s="307">
        <v>0</v>
      </c>
      <c r="T59" s="307">
        <v>0</v>
      </c>
      <c r="U59" s="307">
        <v>0</v>
      </c>
      <c r="V59" s="307">
        <v>0</v>
      </c>
      <c r="W59" s="307">
        <v>0</v>
      </c>
      <c r="X59" s="307">
        <v>0</v>
      </c>
      <c r="Y59" s="307">
        <v>0</v>
      </c>
      <c r="Z59" s="309">
        <v>2.19</v>
      </c>
      <c r="AA59" s="307">
        <v>0</v>
      </c>
      <c r="AB59" s="307">
        <v>2.19</v>
      </c>
      <c r="AC59" s="307">
        <v>0</v>
      </c>
      <c r="AD59" s="307">
        <v>0</v>
      </c>
      <c r="AE59" s="307">
        <v>0</v>
      </c>
      <c r="AF59" s="307">
        <v>0</v>
      </c>
      <c r="AG59" s="307">
        <v>0</v>
      </c>
      <c r="AH59" s="307">
        <v>0</v>
      </c>
      <c r="AI59" s="307">
        <v>0</v>
      </c>
      <c r="AJ59" s="307">
        <v>0</v>
      </c>
      <c r="AK59" s="307">
        <v>0</v>
      </c>
      <c r="AL59" s="307">
        <v>0</v>
      </c>
      <c r="AM59" s="307">
        <v>0</v>
      </c>
      <c r="AN59" s="307">
        <v>0</v>
      </c>
      <c r="AO59" s="307">
        <v>0</v>
      </c>
      <c r="AP59" s="307">
        <v>0</v>
      </c>
      <c r="AQ59" s="307">
        <v>0</v>
      </c>
      <c r="AR59" s="307">
        <v>0</v>
      </c>
      <c r="AS59" s="307">
        <v>0</v>
      </c>
      <c r="AT59" s="307">
        <v>0.8</v>
      </c>
      <c r="AU59" s="307">
        <v>0.5</v>
      </c>
      <c r="AV59" s="307">
        <v>0</v>
      </c>
      <c r="AW59" s="307">
        <v>0</v>
      </c>
      <c r="AX59" s="307">
        <v>0</v>
      </c>
      <c r="AY59" s="307">
        <v>0</v>
      </c>
      <c r="AZ59" s="308">
        <v>1510.8213840000001</v>
      </c>
      <c r="BA59" s="307">
        <v>0</v>
      </c>
      <c r="BB59" s="307">
        <v>0</v>
      </c>
      <c r="BC59" s="307">
        <v>0</v>
      </c>
      <c r="BD59" s="306">
        <v>60.5</v>
      </c>
      <c r="BE59" s="307">
        <v>-60.5</v>
      </c>
      <c r="BF59" s="307">
        <v>1510.8213840000001</v>
      </c>
      <c r="BG59" s="6"/>
      <c r="BJ59" s="7"/>
    </row>
    <row r="60" spans="1:63" ht="20.399999999999999" x14ac:dyDescent="0.2">
      <c r="A60" s="55" t="s">
        <v>113</v>
      </c>
      <c r="B60" s="189" t="s">
        <v>119</v>
      </c>
      <c r="C60" s="55" t="s">
        <v>51</v>
      </c>
      <c r="D60" s="307">
        <v>0</v>
      </c>
      <c r="E60" s="305">
        <v>0</v>
      </c>
      <c r="F60" s="307">
        <v>0</v>
      </c>
      <c r="G60" s="307">
        <v>0</v>
      </c>
      <c r="H60" s="307">
        <v>0</v>
      </c>
      <c r="I60" s="307">
        <v>0</v>
      </c>
      <c r="J60" s="307">
        <v>0</v>
      </c>
      <c r="K60" s="307">
        <v>0</v>
      </c>
      <c r="L60" s="307">
        <v>0</v>
      </c>
      <c r="M60" s="307">
        <v>0</v>
      </c>
      <c r="N60" s="307">
        <v>0</v>
      </c>
      <c r="O60" s="307">
        <v>0</v>
      </c>
      <c r="P60" s="307">
        <v>0</v>
      </c>
      <c r="Q60" s="305">
        <v>0</v>
      </c>
      <c r="R60" s="307">
        <v>0</v>
      </c>
      <c r="S60" s="307">
        <v>0</v>
      </c>
      <c r="T60" s="307">
        <v>0</v>
      </c>
      <c r="U60" s="307">
        <v>0</v>
      </c>
      <c r="V60" s="307">
        <v>0</v>
      </c>
      <c r="W60" s="307">
        <v>0</v>
      </c>
      <c r="X60" s="307">
        <v>0</v>
      </c>
      <c r="Y60" s="307">
        <v>0</v>
      </c>
      <c r="Z60" s="309">
        <v>0</v>
      </c>
      <c r="AA60" s="307">
        <v>0</v>
      </c>
      <c r="AB60" s="307">
        <v>0</v>
      </c>
      <c r="AC60" s="307">
        <v>0</v>
      </c>
      <c r="AD60" s="307">
        <v>0</v>
      </c>
      <c r="AE60" s="307">
        <v>0</v>
      </c>
      <c r="AF60" s="307">
        <v>0</v>
      </c>
      <c r="AG60" s="307">
        <v>0</v>
      </c>
      <c r="AH60" s="307">
        <v>0</v>
      </c>
      <c r="AI60" s="307">
        <v>0</v>
      </c>
      <c r="AJ60" s="307">
        <v>0</v>
      </c>
      <c r="AK60" s="307">
        <v>0</v>
      </c>
      <c r="AL60" s="307">
        <v>0</v>
      </c>
      <c r="AM60" s="307">
        <v>0</v>
      </c>
      <c r="AN60" s="307">
        <v>0</v>
      </c>
      <c r="AO60" s="307">
        <v>0</v>
      </c>
      <c r="AP60" s="307">
        <v>0</v>
      </c>
      <c r="AQ60" s="307">
        <v>0</v>
      </c>
      <c r="AR60" s="307">
        <v>0</v>
      </c>
      <c r="AS60" s="307">
        <v>0</v>
      </c>
      <c r="AT60" s="307">
        <v>0</v>
      </c>
      <c r="AU60" s="307">
        <v>0</v>
      </c>
      <c r="AV60" s="307">
        <v>0</v>
      </c>
      <c r="AW60" s="307">
        <v>0</v>
      </c>
      <c r="AX60" s="307">
        <v>0</v>
      </c>
      <c r="AY60" s="307">
        <v>0</v>
      </c>
      <c r="AZ60" s="307">
        <v>0</v>
      </c>
      <c r="BA60" s="308">
        <v>0</v>
      </c>
      <c r="BB60" s="307">
        <v>0</v>
      </c>
      <c r="BC60" s="307">
        <v>0</v>
      </c>
      <c r="BD60" s="306">
        <v>0</v>
      </c>
      <c r="BE60" s="307">
        <v>0</v>
      </c>
      <c r="BF60" s="307">
        <v>0</v>
      </c>
      <c r="BG60" s="6"/>
      <c r="BJ60" s="7"/>
    </row>
    <row r="61" spans="1:63" ht="20.399999999999999" x14ac:dyDescent="0.2">
      <c r="A61" s="55" t="s">
        <v>115</v>
      </c>
      <c r="B61" s="189" t="s">
        <v>120</v>
      </c>
      <c r="C61" s="55" t="s">
        <v>52</v>
      </c>
      <c r="D61" s="307">
        <v>3.9231199999999999</v>
      </c>
      <c r="E61" s="305">
        <v>0</v>
      </c>
      <c r="F61" s="307">
        <v>0</v>
      </c>
      <c r="G61" s="307">
        <v>0</v>
      </c>
      <c r="H61" s="307">
        <v>0</v>
      </c>
      <c r="I61" s="307">
        <v>0</v>
      </c>
      <c r="J61" s="307">
        <v>0</v>
      </c>
      <c r="K61" s="307">
        <v>0</v>
      </c>
      <c r="L61" s="307">
        <v>0</v>
      </c>
      <c r="M61" s="307">
        <v>0</v>
      </c>
      <c r="N61" s="307">
        <v>0</v>
      </c>
      <c r="O61" s="307">
        <v>0</v>
      </c>
      <c r="P61" s="307">
        <v>0</v>
      </c>
      <c r="Q61" s="305">
        <v>0.61</v>
      </c>
      <c r="R61" s="307">
        <v>0</v>
      </c>
      <c r="S61" s="307">
        <v>0</v>
      </c>
      <c r="T61" s="307">
        <v>0</v>
      </c>
      <c r="U61" s="307">
        <v>0</v>
      </c>
      <c r="V61" s="307">
        <v>0</v>
      </c>
      <c r="W61" s="307">
        <v>0</v>
      </c>
      <c r="X61" s="307">
        <v>0</v>
      </c>
      <c r="Y61" s="307">
        <v>0</v>
      </c>
      <c r="Z61" s="309">
        <v>0</v>
      </c>
      <c r="AA61" s="307">
        <v>0</v>
      </c>
      <c r="AB61" s="307">
        <v>0</v>
      </c>
      <c r="AC61" s="307">
        <v>0</v>
      </c>
      <c r="AD61" s="307">
        <v>0</v>
      </c>
      <c r="AE61" s="307">
        <v>0</v>
      </c>
      <c r="AF61" s="307">
        <v>0</v>
      </c>
      <c r="AG61" s="307">
        <v>0</v>
      </c>
      <c r="AH61" s="307">
        <v>0</v>
      </c>
      <c r="AI61" s="307">
        <v>0</v>
      </c>
      <c r="AJ61" s="307">
        <v>0</v>
      </c>
      <c r="AK61" s="307">
        <v>0</v>
      </c>
      <c r="AL61" s="307">
        <v>0</v>
      </c>
      <c r="AM61" s="307">
        <v>0</v>
      </c>
      <c r="AN61" s="307">
        <v>0</v>
      </c>
      <c r="AO61" s="307">
        <v>0</v>
      </c>
      <c r="AP61" s="307">
        <v>0</v>
      </c>
      <c r="AQ61" s="307">
        <v>0</v>
      </c>
      <c r="AR61" s="307">
        <v>0</v>
      </c>
      <c r="AS61" s="307">
        <v>0</v>
      </c>
      <c r="AT61" s="307">
        <v>0</v>
      </c>
      <c r="AU61" s="307">
        <v>0.61</v>
      </c>
      <c r="AV61" s="307">
        <v>0</v>
      </c>
      <c r="AW61" s="307">
        <v>0</v>
      </c>
      <c r="AX61" s="307">
        <v>0</v>
      </c>
      <c r="AY61" s="307">
        <v>0</v>
      </c>
      <c r="AZ61" s="307">
        <v>0</v>
      </c>
      <c r="BA61" s="307">
        <v>0</v>
      </c>
      <c r="BB61" s="308">
        <v>3.3131200000000001</v>
      </c>
      <c r="BC61" s="307">
        <v>0</v>
      </c>
      <c r="BD61" s="306">
        <v>0.61</v>
      </c>
      <c r="BE61" s="307">
        <v>-0.61</v>
      </c>
      <c r="BF61" s="307">
        <v>3.3131200000000001</v>
      </c>
      <c r="BG61" s="6"/>
      <c r="BJ61" s="7"/>
    </row>
    <row r="62" spans="1:63" s="4" customFormat="1" ht="17.100000000000001" customHeight="1" x14ac:dyDescent="0.2">
      <c r="A62" s="201">
        <v>3</v>
      </c>
      <c r="B62" s="202" t="s">
        <v>121</v>
      </c>
      <c r="C62" s="201" t="s">
        <v>53</v>
      </c>
      <c r="D62" s="314">
        <v>42.028739999999999</v>
      </c>
      <c r="E62" s="315">
        <v>0</v>
      </c>
      <c r="F62" s="314">
        <v>0</v>
      </c>
      <c r="G62" s="314">
        <v>0</v>
      </c>
      <c r="H62" s="314">
        <v>0</v>
      </c>
      <c r="I62" s="314">
        <v>0</v>
      </c>
      <c r="J62" s="314">
        <v>0</v>
      </c>
      <c r="K62" s="314">
        <v>0</v>
      </c>
      <c r="L62" s="314">
        <v>0</v>
      </c>
      <c r="M62" s="314">
        <v>0</v>
      </c>
      <c r="N62" s="314">
        <v>0</v>
      </c>
      <c r="O62" s="314">
        <v>0</v>
      </c>
      <c r="P62" s="314">
        <v>0</v>
      </c>
      <c r="Q62" s="315">
        <v>35.878740000000001</v>
      </c>
      <c r="R62" s="314">
        <v>0</v>
      </c>
      <c r="S62" s="314">
        <v>0</v>
      </c>
      <c r="T62" s="314">
        <v>0</v>
      </c>
      <c r="U62" s="314">
        <v>0</v>
      </c>
      <c r="V62" s="314">
        <v>1.2109999999999999</v>
      </c>
      <c r="W62" s="314">
        <v>0</v>
      </c>
      <c r="X62" s="314">
        <v>0</v>
      </c>
      <c r="Y62" s="314">
        <v>0</v>
      </c>
      <c r="Z62" s="315">
        <v>5.2799999999999994</v>
      </c>
      <c r="AA62" s="314">
        <v>4.97</v>
      </c>
      <c r="AB62" s="314">
        <v>0</v>
      </c>
      <c r="AC62" s="314">
        <v>0</v>
      </c>
      <c r="AD62" s="314">
        <v>0.05</v>
      </c>
      <c r="AE62" s="314">
        <v>0.26</v>
      </c>
      <c r="AF62" s="314">
        <v>0</v>
      </c>
      <c r="AG62" s="314">
        <v>0</v>
      </c>
      <c r="AH62" s="314">
        <v>0</v>
      </c>
      <c r="AI62" s="314">
        <v>0</v>
      </c>
      <c r="AJ62" s="314">
        <v>0</v>
      </c>
      <c r="AK62" s="314">
        <v>0</v>
      </c>
      <c r="AL62" s="314">
        <v>0</v>
      </c>
      <c r="AM62" s="314">
        <v>0</v>
      </c>
      <c r="AN62" s="314">
        <v>0</v>
      </c>
      <c r="AO62" s="314">
        <v>0</v>
      </c>
      <c r="AP62" s="314">
        <v>0</v>
      </c>
      <c r="AQ62" s="314">
        <v>0</v>
      </c>
      <c r="AR62" s="314">
        <v>0</v>
      </c>
      <c r="AS62" s="314">
        <v>6.03</v>
      </c>
      <c r="AT62" s="314">
        <v>0</v>
      </c>
      <c r="AU62" s="314">
        <v>23.35774</v>
      </c>
      <c r="AV62" s="314">
        <v>0</v>
      </c>
      <c r="AW62" s="314">
        <v>0</v>
      </c>
      <c r="AX62" s="314">
        <v>0</v>
      </c>
      <c r="AY62" s="314">
        <v>0</v>
      </c>
      <c r="AZ62" s="314">
        <v>0</v>
      </c>
      <c r="BA62" s="314">
        <v>0</v>
      </c>
      <c r="BB62" s="314">
        <v>0</v>
      </c>
      <c r="BC62" s="316">
        <v>6.1499999999999986</v>
      </c>
      <c r="BD62" s="315">
        <v>35.878740000000001</v>
      </c>
      <c r="BE62" s="314">
        <v>-35.878740000000001</v>
      </c>
      <c r="BF62" s="314">
        <v>6.1499999999999986</v>
      </c>
      <c r="BG62" s="3"/>
      <c r="BI62" s="12"/>
      <c r="BJ62" s="5"/>
    </row>
    <row r="63" spans="1:63" ht="17.100000000000001" customHeight="1" x14ac:dyDescent="0.2">
      <c r="A63" s="515" t="s">
        <v>122</v>
      </c>
      <c r="B63" s="515"/>
      <c r="C63" s="515"/>
      <c r="D63" s="317"/>
      <c r="E63" s="318">
        <v>57.01</v>
      </c>
      <c r="F63" s="319">
        <v>0</v>
      </c>
      <c r="G63" s="319">
        <v>0</v>
      </c>
      <c r="H63" s="319">
        <v>0</v>
      </c>
      <c r="I63" s="319">
        <v>13.69</v>
      </c>
      <c r="J63" s="319">
        <v>57.01</v>
      </c>
      <c r="K63" s="319">
        <v>0</v>
      </c>
      <c r="L63" s="319">
        <v>0</v>
      </c>
      <c r="M63" s="319">
        <v>0</v>
      </c>
      <c r="N63" s="319">
        <v>0</v>
      </c>
      <c r="O63" s="319">
        <v>0</v>
      </c>
      <c r="P63" s="319">
        <v>0</v>
      </c>
      <c r="Q63" s="318">
        <v>341.32273999999995</v>
      </c>
      <c r="R63" s="319">
        <v>3</v>
      </c>
      <c r="S63" s="319">
        <v>0.61999999999999922</v>
      </c>
      <c r="T63" s="319">
        <v>0</v>
      </c>
      <c r="U63" s="319">
        <v>32.58</v>
      </c>
      <c r="V63" s="319">
        <v>5.0823200000000046</v>
      </c>
      <c r="W63" s="319">
        <v>5.4699999999999989</v>
      </c>
      <c r="X63" s="319">
        <v>0</v>
      </c>
      <c r="Y63" s="319">
        <v>0</v>
      </c>
      <c r="Z63" s="319">
        <v>152.614</v>
      </c>
      <c r="AA63" s="319">
        <v>94.92399999999995</v>
      </c>
      <c r="AB63" s="319">
        <v>7.4399999999999995</v>
      </c>
      <c r="AC63" s="319">
        <v>0</v>
      </c>
      <c r="AD63" s="319">
        <v>0.15000000000000002</v>
      </c>
      <c r="AE63" s="319">
        <v>5.3899999999999952</v>
      </c>
      <c r="AF63" s="319">
        <v>0.81</v>
      </c>
      <c r="AG63" s="319">
        <v>0.12</v>
      </c>
      <c r="AH63" s="319">
        <v>0</v>
      </c>
      <c r="AI63" s="319">
        <v>0</v>
      </c>
      <c r="AJ63" s="319">
        <v>0</v>
      </c>
      <c r="AK63" s="319">
        <v>0</v>
      </c>
      <c r="AL63" s="319">
        <v>0</v>
      </c>
      <c r="AM63" s="319">
        <v>45.72</v>
      </c>
      <c r="AN63" s="319">
        <v>0</v>
      </c>
      <c r="AO63" s="319">
        <v>0</v>
      </c>
      <c r="AP63" s="319">
        <v>0</v>
      </c>
      <c r="AQ63" s="319">
        <v>0</v>
      </c>
      <c r="AR63" s="319">
        <v>8.0000000000000029E-2</v>
      </c>
      <c r="AS63" s="319">
        <v>27.5</v>
      </c>
      <c r="AT63" s="319">
        <v>21.300000000000018</v>
      </c>
      <c r="AU63" s="319">
        <v>108.80864</v>
      </c>
      <c r="AV63" s="319">
        <v>5.1499999999999986</v>
      </c>
      <c r="AW63" s="319">
        <v>0</v>
      </c>
      <c r="AX63" s="319">
        <v>0</v>
      </c>
      <c r="AY63" s="319">
        <v>0</v>
      </c>
      <c r="AZ63" s="319">
        <v>0</v>
      </c>
      <c r="BA63" s="319">
        <v>0</v>
      </c>
      <c r="BB63" s="319">
        <v>0</v>
      </c>
      <c r="BC63" s="319">
        <v>0</v>
      </c>
      <c r="BD63" s="317"/>
      <c r="BE63" s="317"/>
      <c r="BF63" s="317"/>
      <c r="BG63" s="6"/>
    </row>
    <row r="64" spans="1:63" s="152" customFormat="1" ht="16.5" customHeight="1" x14ac:dyDescent="0.25">
      <c r="A64" s="515" t="s">
        <v>207</v>
      </c>
      <c r="B64" s="515"/>
      <c r="C64" s="515"/>
      <c r="D64" s="318"/>
      <c r="E64" s="318"/>
      <c r="F64" s="318">
        <v>1052.9705100000001</v>
      </c>
      <c r="G64" s="318">
        <v>1009.0067700000002</v>
      </c>
      <c r="H64" s="318">
        <v>268.34410000000003</v>
      </c>
      <c r="I64" s="318">
        <v>1816.91111</v>
      </c>
      <c r="J64" s="318">
        <v>57.01</v>
      </c>
      <c r="K64" s="318">
        <v>0</v>
      </c>
      <c r="L64" s="318">
        <v>0</v>
      </c>
      <c r="M64" s="318">
        <v>0</v>
      </c>
      <c r="N64" s="318">
        <v>129.051816</v>
      </c>
      <c r="O64" s="318">
        <v>0</v>
      </c>
      <c r="P64" s="318">
        <v>0.71248</v>
      </c>
      <c r="Q64" s="318">
        <v>3462.8504859999998</v>
      </c>
      <c r="R64" s="318">
        <v>21.440709999999999</v>
      </c>
      <c r="S64" s="318">
        <v>15.718739999999999</v>
      </c>
      <c r="T64" s="318">
        <v>105.97792</v>
      </c>
      <c r="U64" s="318">
        <v>32.58</v>
      </c>
      <c r="V64" s="318">
        <v>123.41351600000002</v>
      </c>
      <c r="W64" s="318">
        <v>42.50376</v>
      </c>
      <c r="X64" s="318">
        <v>0</v>
      </c>
      <c r="Y64" s="318">
        <v>0</v>
      </c>
      <c r="Z64" s="320">
        <v>777.63911900000005</v>
      </c>
      <c r="AA64" s="320">
        <v>443.28747999999996</v>
      </c>
      <c r="AB64" s="320">
        <v>57.071121999999995</v>
      </c>
      <c r="AC64" s="320">
        <v>10.065569999999999</v>
      </c>
      <c r="AD64" s="320">
        <v>23.272300000000001</v>
      </c>
      <c r="AE64" s="320">
        <v>84.893046999999996</v>
      </c>
      <c r="AF64" s="320">
        <v>9.8482200000000013</v>
      </c>
      <c r="AG64" s="320">
        <v>0.51663999999999999</v>
      </c>
      <c r="AH64" s="320">
        <v>1.1341899999999998</v>
      </c>
      <c r="AI64" s="320">
        <v>0</v>
      </c>
      <c r="AJ64" s="320">
        <v>23.2133</v>
      </c>
      <c r="AK64" s="320">
        <v>0</v>
      </c>
      <c r="AL64" s="318">
        <v>42.467429999999993</v>
      </c>
      <c r="AM64" s="318">
        <v>79.424759999999992</v>
      </c>
      <c r="AN64" s="318">
        <v>0</v>
      </c>
      <c r="AO64" s="318">
        <v>0</v>
      </c>
      <c r="AP64" s="318">
        <v>2.4450599999999998</v>
      </c>
      <c r="AQ64" s="318">
        <v>0</v>
      </c>
      <c r="AR64" s="318">
        <v>1.2893520000000001</v>
      </c>
      <c r="AS64" s="318">
        <v>33.913350000000001</v>
      </c>
      <c r="AT64" s="318">
        <v>161.26183499999999</v>
      </c>
      <c r="AU64" s="318">
        <v>590.47211000000004</v>
      </c>
      <c r="AV64" s="318">
        <v>39.185570000000006</v>
      </c>
      <c r="AW64" s="318">
        <v>2.1690800000000001</v>
      </c>
      <c r="AX64" s="318">
        <v>0</v>
      </c>
      <c r="AY64" s="318">
        <v>1.1509199999999997</v>
      </c>
      <c r="AZ64" s="318">
        <v>1510.8213840000001</v>
      </c>
      <c r="BA64" s="318">
        <v>0</v>
      </c>
      <c r="BB64" s="318">
        <v>3.3131200000000001</v>
      </c>
      <c r="BC64" s="318"/>
      <c r="BD64" s="318"/>
      <c r="BE64" s="318"/>
      <c r="BF64" s="318"/>
    </row>
    <row r="67" spans="6:54" x14ac:dyDescent="0.25">
      <c r="Z67" s="56"/>
      <c r="AI67" s="200"/>
      <c r="AO67" s="6"/>
    </row>
    <row r="68" spans="6:54" ht="10.199999999999999" x14ac:dyDescent="0.2">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74" spans="6:54" x14ac:dyDescent="0.25">
      <c r="AP74" s="57"/>
    </row>
    <row r="76" spans="6:54" x14ac:dyDescent="0.25">
      <c r="Q76" s="3">
        <f>SUM(Q24:Q62)</f>
        <v>60.388279999999952</v>
      </c>
    </row>
    <row r="78" spans="6:54" x14ac:dyDescent="0.25">
      <c r="AP78" s="196"/>
    </row>
    <row r="79" spans="6:54" x14ac:dyDescent="0.25">
      <c r="AP79" s="7"/>
    </row>
  </sheetData>
  <mergeCells count="13">
    <mergeCell ref="A64:C64"/>
    <mergeCell ref="A63:C63"/>
    <mergeCell ref="BD6:BD7"/>
    <mergeCell ref="BE6:BE7"/>
    <mergeCell ref="BF6:BF7"/>
    <mergeCell ref="A3:B3"/>
    <mergeCell ref="A4:BF4"/>
    <mergeCell ref="A5:BF5"/>
    <mergeCell ref="A6:A7"/>
    <mergeCell ref="B6:B7"/>
    <mergeCell ref="C6:C7"/>
    <mergeCell ref="D6:D7"/>
    <mergeCell ref="E6:BC6"/>
  </mergeCells>
  <printOptions horizontalCentered="1"/>
  <pageMargins left="0.82677165354330717" right="0.19685039370078741" top="0.31496062992125984" bottom="0.31496062992125984" header="0.31496062992125984" footer="0.31496062992125984"/>
  <pageSetup paperSize="8"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topLeftCell="A13" workbookViewId="0">
      <selection activeCell="H11" sqref="H11"/>
    </sheetView>
  </sheetViews>
  <sheetFormatPr defaultRowHeight="13.2" x14ac:dyDescent="0.25"/>
  <cols>
    <col min="2" max="2" width="35.33203125" customWidth="1"/>
    <col min="5" max="5" width="10.5546875" customWidth="1"/>
    <col min="6" max="6" width="21.109375" customWidth="1"/>
  </cols>
  <sheetData>
    <row r="1" spans="1:6" ht="43.5" customHeight="1" x14ac:dyDescent="0.25">
      <c r="A1" s="227">
        <v>1</v>
      </c>
      <c r="B1" s="341" t="s">
        <v>323</v>
      </c>
      <c r="C1" s="332">
        <v>32.58</v>
      </c>
      <c r="D1" s="332"/>
      <c r="E1" s="332">
        <v>32.58</v>
      </c>
      <c r="F1" s="231" t="s">
        <v>657</v>
      </c>
    </row>
    <row r="2" spans="1:6" ht="73.5" customHeight="1" x14ac:dyDescent="0.25">
      <c r="A2" s="240">
        <v>2</v>
      </c>
      <c r="B2" s="343" t="s">
        <v>328</v>
      </c>
      <c r="C2" s="332">
        <v>12.899999999999999</v>
      </c>
      <c r="D2" s="332"/>
      <c r="E2" s="332">
        <v>12.899999999999999</v>
      </c>
      <c r="F2" s="231" t="s">
        <v>657</v>
      </c>
    </row>
    <row r="3" spans="1:6" ht="43.5" customHeight="1" x14ac:dyDescent="0.25">
      <c r="A3" s="240">
        <v>3</v>
      </c>
      <c r="B3" s="346" t="s">
        <v>333</v>
      </c>
      <c r="C3" s="332">
        <v>0.9</v>
      </c>
      <c r="D3" s="332"/>
      <c r="E3" s="332">
        <v>0.9</v>
      </c>
      <c r="F3" s="323" t="s">
        <v>657</v>
      </c>
    </row>
    <row r="4" spans="1:6" ht="43.5" customHeight="1" x14ac:dyDescent="0.25">
      <c r="A4" s="227">
        <v>4</v>
      </c>
      <c r="B4" s="346" t="s">
        <v>339</v>
      </c>
      <c r="C4" s="332">
        <v>0.6</v>
      </c>
      <c r="D4" s="332"/>
      <c r="E4" s="332">
        <v>0.60000000000000009</v>
      </c>
      <c r="F4" s="255" t="s">
        <v>657</v>
      </c>
    </row>
    <row r="5" spans="1:6" ht="43.5" customHeight="1" x14ac:dyDescent="0.25">
      <c r="A5" s="240">
        <v>5</v>
      </c>
      <c r="B5" s="346" t="s">
        <v>345</v>
      </c>
      <c r="C5" s="332">
        <v>1.3</v>
      </c>
      <c r="D5" s="332"/>
      <c r="E5" s="332">
        <v>1.3</v>
      </c>
      <c r="F5" s="255" t="s">
        <v>657</v>
      </c>
    </row>
    <row r="6" spans="1:6" ht="43.5" customHeight="1" x14ac:dyDescent="0.25">
      <c r="A6" s="240">
        <v>6</v>
      </c>
      <c r="B6" s="346" t="s">
        <v>351</v>
      </c>
      <c r="C6" s="332">
        <v>1</v>
      </c>
      <c r="D6" s="332"/>
      <c r="E6" s="332">
        <v>1</v>
      </c>
      <c r="F6" s="255" t="s">
        <v>657</v>
      </c>
    </row>
    <row r="7" spans="1:6" ht="43.5" customHeight="1" x14ac:dyDescent="0.25">
      <c r="A7" s="227">
        <v>7</v>
      </c>
      <c r="B7" s="346" t="s">
        <v>355</v>
      </c>
      <c r="C7" s="332">
        <v>0.1</v>
      </c>
      <c r="D7" s="332"/>
      <c r="E7" s="332">
        <v>0.10000000000000002</v>
      </c>
      <c r="F7" s="255" t="s">
        <v>657</v>
      </c>
    </row>
    <row r="8" spans="1:6" ht="43.5" customHeight="1" x14ac:dyDescent="0.25">
      <c r="A8" s="240">
        <v>8</v>
      </c>
      <c r="B8" s="325" t="s">
        <v>357</v>
      </c>
      <c r="C8" s="332">
        <v>1.5</v>
      </c>
      <c r="D8" s="332"/>
      <c r="E8" s="332">
        <v>1.5</v>
      </c>
      <c r="F8" s="255" t="s">
        <v>657</v>
      </c>
    </row>
    <row r="9" spans="1:6" ht="43.5" customHeight="1" x14ac:dyDescent="0.25">
      <c r="A9" s="240">
        <v>9</v>
      </c>
      <c r="B9" s="325" t="s">
        <v>370</v>
      </c>
      <c r="C9" s="332">
        <v>0.8</v>
      </c>
      <c r="D9" s="332"/>
      <c r="E9" s="332">
        <v>0.79999999999999993</v>
      </c>
      <c r="F9" s="255" t="s">
        <v>657</v>
      </c>
    </row>
    <row r="10" spans="1:6" ht="43.5" customHeight="1" x14ac:dyDescent="0.25">
      <c r="A10" s="227">
        <v>10</v>
      </c>
      <c r="B10" s="325" t="s">
        <v>372</v>
      </c>
      <c r="C10" s="332">
        <v>0.09</v>
      </c>
      <c r="D10" s="332"/>
      <c r="E10" s="332">
        <v>0.09</v>
      </c>
      <c r="F10" s="255" t="s">
        <v>657</v>
      </c>
    </row>
    <row r="11" spans="1:6" ht="53.25" customHeight="1" x14ac:dyDescent="0.25">
      <c r="A11" s="240">
        <v>11</v>
      </c>
      <c r="B11" s="325" t="s">
        <v>375</v>
      </c>
      <c r="C11" s="332">
        <v>0.1</v>
      </c>
      <c r="D11" s="332"/>
      <c r="E11" s="332">
        <v>0.1</v>
      </c>
      <c r="F11" s="255" t="s">
        <v>657</v>
      </c>
    </row>
    <row r="12" spans="1:6" ht="43.5" customHeight="1" x14ac:dyDescent="0.25">
      <c r="A12" s="240">
        <v>12</v>
      </c>
      <c r="B12" s="325" t="s">
        <v>380</v>
      </c>
      <c r="C12" s="332">
        <v>0.5</v>
      </c>
      <c r="D12" s="332"/>
      <c r="E12" s="332">
        <v>0.5</v>
      </c>
      <c r="F12" s="255" t="s">
        <v>657</v>
      </c>
    </row>
    <row r="13" spans="1:6" ht="43.5" customHeight="1" x14ac:dyDescent="0.25">
      <c r="A13" s="227">
        <v>13</v>
      </c>
      <c r="B13" s="325" t="s">
        <v>382</v>
      </c>
      <c r="C13" s="332">
        <v>14</v>
      </c>
      <c r="D13" s="332"/>
      <c r="E13" s="332">
        <v>14.000000000000004</v>
      </c>
      <c r="F13" s="255" t="s">
        <v>658</v>
      </c>
    </row>
    <row r="14" spans="1:6" ht="43.5" customHeight="1" x14ac:dyDescent="0.25">
      <c r="A14" s="240">
        <v>14</v>
      </c>
      <c r="B14" s="325" t="s">
        <v>388</v>
      </c>
      <c r="C14" s="332">
        <v>8.5</v>
      </c>
      <c r="D14" s="332"/>
      <c r="E14" s="332">
        <v>8.5</v>
      </c>
      <c r="F14" s="321" t="s">
        <v>658</v>
      </c>
    </row>
    <row r="15" spans="1:6" ht="51.75" customHeight="1" x14ac:dyDescent="0.25">
      <c r="A15" s="240">
        <v>15</v>
      </c>
      <c r="B15" s="346" t="s">
        <v>397</v>
      </c>
      <c r="C15" s="332">
        <v>0.22</v>
      </c>
      <c r="D15" s="332"/>
      <c r="E15" s="332">
        <v>0.22</v>
      </c>
      <c r="F15" s="241" t="s">
        <v>657</v>
      </c>
    </row>
    <row r="16" spans="1:6" ht="43.5" customHeight="1" x14ac:dyDescent="0.25">
      <c r="A16" s="227">
        <v>16</v>
      </c>
      <c r="B16" s="346" t="s">
        <v>401</v>
      </c>
      <c r="C16" s="332">
        <v>0.85</v>
      </c>
      <c r="D16" s="332"/>
      <c r="E16" s="332">
        <v>0.85</v>
      </c>
      <c r="F16" s="241" t="s">
        <v>657</v>
      </c>
    </row>
    <row r="17" spans="1:6" ht="43.5" customHeight="1" x14ac:dyDescent="0.25">
      <c r="A17" s="240">
        <v>17</v>
      </c>
      <c r="B17" s="346" t="s">
        <v>403</v>
      </c>
      <c r="C17" s="332">
        <v>0.2</v>
      </c>
      <c r="D17" s="332"/>
      <c r="E17" s="332">
        <v>0.2</v>
      </c>
      <c r="F17" s="241" t="s">
        <v>657</v>
      </c>
    </row>
    <row r="18" spans="1:6" ht="54" customHeight="1" x14ac:dyDescent="0.25">
      <c r="A18" s="240">
        <v>18</v>
      </c>
      <c r="B18" s="339" t="s">
        <v>419</v>
      </c>
      <c r="C18" s="332">
        <v>4.0999999999999996</v>
      </c>
      <c r="D18" s="332"/>
      <c r="E18" s="332">
        <v>4.0999999999999996</v>
      </c>
      <c r="F18" s="255" t="s">
        <v>657</v>
      </c>
    </row>
    <row r="19" spans="1:6" ht="50.25" customHeight="1" x14ac:dyDescent="0.25">
      <c r="A19" s="227">
        <v>19</v>
      </c>
      <c r="B19" s="339" t="s">
        <v>425</v>
      </c>
      <c r="C19" s="332">
        <v>0.2</v>
      </c>
      <c r="D19" s="332"/>
      <c r="E19" s="332">
        <v>0.2</v>
      </c>
      <c r="F19" s="255" t="s">
        <v>657</v>
      </c>
    </row>
    <row r="20" spans="1:6" ht="43.5" customHeight="1" x14ac:dyDescent="0.25">
      <c r="A20" s="240">
        <v>20</v>
      </c>
      <c r="B20" s="339" t="s">
        <v>427</v>
      </c>
      <c r="C20" s="332">
        <v>6</v>
      </c>
      <c r="D20" s="332"/>
      <c r="E20" s="332">
        <v>6</v>
      </c>
      <c r="F20" s="231" t="s">
        <v>657</v>
      </c>
    </row>
    <row r="21" spans="1:6" ht="43.5" customHeight="1" x14ac:dyDescent="0.25">
      <c r="A21" s="240">
        <v>21</v>
      </c>
      <c r="B21" s="346" t="s">
        <v>431</v>
      </c>
      <c r="C21" s="332">
        <v>3.42</v>
      </c>
      <c r="D21" s="332"/>
      <c r="E21" s="332">
        <v>3.42</v>
      </c>
      <c r="F21" s="321" t="s">
        <v>657</v>
      </c>
    </row>
    <row r="22" spans="1:6" ht="43.5" customHeight="1" x14ac:dyDescent="0.25">
      <c r="A22" s="227">
        <v>22</v>
      </c>
      <c r="B22" s="353" t="s">
        <v>437</v>
      </c>
      <c r="C22" s="332">
        <v>0.11799999999999999</v>
      </c>
      <c r="D22" s="332"/>
      <c r="E22" s="332">
        <v>0.12</v>
      </c>
      <c r="F22" s="231" t="s">
        <v>658</v>
      </c>
    </row>
    <row r="23" spans="1:6" ht="43.5" customHeight="1" x14ac:dyDescent="0.25">
      <c r="A23" s="240">
        <v>23</v>
      </c>
      <c r="B23" s="351" t="s">
        <v>444</v>
      </c>
      <c r="C23" s="332">
        <v>7.25</v>
      </c>
      <c r="D23" s="332"/>
      <c r="E23" s="332">
        <v>7.25</v>
      </c>
      <c r="F23" s="255" t="s">
        <v>657</v>
      </c>
    </row>
    <row r="24" spans="1:6" ht="43.5" customHeight="1" x14ac:dyDescent="0.25">
      <c r="A24" s="240">
        <v>24</v>
      </c>
      <c r="B24" s="339" t="s">
        <v>457</v>
      </c>
      <c r="C24" s="332">
        <v>8.24</v>
      </c>
      <c r="D24" s="332"/>
      <c r="E24" s="332">
        <v>8.24</v>
      </c>
      <c r="F24" s="231" t="s">
        <v>657</v>
      </c>
    </row>
    <row r="25" spans="1:6" ht="43.5" customHeight="1" x14ac:dyDescent="0.25">
      <c r="A25" s="227">
        <v>25</v>
      </c>
      <c r="B25" s="358" t="s">
        <v>465</v>
      </c>
      <c r="C25" s="332">
        <v>5.4</v>
      </c>
      <c r="D25" s="332">
        <v>5.25</v>
      </c>
      <c r="E25" s="332">
        <v>0.15</v>
      </c>
      <c r="F25" s="273" t="s">
        <v>657</v>
      </c>
    </row>
    <row r="26" spans="1:6" ht="43.5" customHeight="1" x14ac:dyDescent="0.25">
      <c r="A26" s="240">
        <v>26</v>
      </c>
      <c r="B26" s="346" t="s">
        <v>468</v>
      </c>
      <c r="C26" s="332">
        <v>5</v>
      </c>
      <c r="D26" s="332"/>
      <c r="E26" s="332">
        <v>5</v>
      </c>
      <c r="F26" s="255" t="s">
        <v>658</v>
      </c>
    </row>
    <row r="27" spans="1:6" ht="43.5" customHeight="1" x14ac:dyDescent="0.25">
      <c r="A27" s="240">
        <v>27</v>
      </c>
      <c r="B27" s="359" t="s">
        <v>478</v>
      </c>
      <c r="C27" s="360">
        <v>45.3</v>
      </c>
      <c r="D27" s="332"/>
      <c r="E27" s="360">
        <v>45.3</v>
      </c>
      <c r="F27" s="231" t="s">
        <v>657</v>
      </c>
    </row>
    <row r="28" spans="1:6" ht="43.5" customHeight="1" x14ac:dyDescent="0.25">
      <c r="A28" s="227">
        <v>28</v>
      </c>
      <c r="B28" s="351" t="s">
        <v>483</v>
      </c>
      <c r="C28" s="332">
        <v>0.05</v>
      </c>
      <c r="D28" s="332"/>
      <c r="E28" s="332">
        <v>0.05</v>
      </c>
      <c r="F28" s="231" t="s">
        <v>657</v>
      </c>
    </row>
    <row r="29" spans="1:6" ht="43.5" customHeight="1" x14ac:dyDescent="0.25">
      <c r="A29" s="240">
        <v>29</v>
      </c>
      <c r="B29" s="363" t="s">
        <v>530</v>
      </c>
      <c r="C29" s="332">
        <v>15.71</v>
      </c>
      <c r="D29" s="332">
        <v>0</v>
      </c>
      <c r="E29" s="332">
        <v>15.71</v>
      </c>
      <c r="F29" s="231" t="s">
        <v>657</v>
      </c>
    </row>
    <row r="30" spans="1:6" ht="43.5" customHeight="1" x14ac:dyDescent="0.25"/>
    <row r="31" spans="1:6" ht="43.5" customHeight="1" x14ac:dyDescent="0.25"/>
    <row r="32" spans="1:6" ht="43.5" customHeight="1" x14ac:dyDescent="0.25"/>
    <row r="33" ht="43.5" customHeight="1" x14ac:dyDescent="0.25"/>
    <row r="34" ht="43.5" customHeight="1" x14ac:dyDescent="0.25"/>
    <row r="35" ht="43.5" customHeight="1" x14ac:dyDescent="0.25"/>
    <row r="36" ht="43.5" customHeight="1" x14ac:dyDescent="0.25"/>
    <row r="37" ht="43.5" customHeight="1" x14ac:dyDescent="0.25"/>
    <row r="38" ht="43.5" customHeight="1" x14ac:dyDescent="0.25"/>
    <row r="39" ht="43.5"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B-01</vt:lpstr>
      <vt:lpstr>B-02</vt:lpstr>
      <vt:lpstr>B-06</vt:lpstr>
      <vt:lpstr>B-07</vt:lpstr>
      <vt:lpstr>B-08</vt:lpstr>
      <vt:lpstr>B-09</vt:lpstr>
      <vt:lpstr>B-10</vt:lpstr>
      <vt:lpstr>B-13</vt:lpstr>
      <vt:lpstr>Sheet1</vt:lpstr>
      <vt:lpstr>Sheet2</vt:lpstr>
      <vt:lpstr>Sheet3</vt:lpstr>
      <vt:lpstr>'B-01'!Print_Area</vt:lpstr>
      <vt:lpstr>'B-06'!Print_Area</vt:lpstr>
      <vt:lpstr>'B-07'!Print_Area</vt:lpstr>
      <vt:lpstr>'B-10'!Print_Area</vt:lpstr>
      <vt:lpstr>'B-13'!Print_Area</vt:lpstr>
      <vt:lpstr>'B-01'!Print_Titles</vt:lpstr>
      <vt:lpstr>'B-02'!Print_Titles</vt:lpstr>
      <vt:lpstr>'B-06'!Print_Titles</vt:lpstr>
      <vt:lpstr>'B-07'!Print_Titles</vt:lpstr>
      <vt:lpstr>'B-08'!Print_Titles</vt:lpstr>
      <vt:lpstr>'B-10'!Print_Titles</vt:lpstr>
      <vt:lpstr>'B-13'!Print_Titles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Trongdung</dc:creator>
  <cp:lastModifiedBy>VANGIAP</cp:lastModifiedBy>
  <cp:lastPrinted>2022-03-15T02:08:57Z</cp:lastPrinted>
  <dcterms:created xsi:type="dcterms:W3CDTF">2014-08-20T07:12:26Z</dcterms:created>
  <dcterms:modified xsi:type="dcterms:W3CDTF">2022-03-15T02:09:09Z</dcterms:modified>
</cp:coreProperties>
</file>